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iani\Desktop\Consuntivo 2024\"/>
    </mc:Choice>
  </mc:AlternateContent>
  <xr:revisionPtr revIDLastSave="0" documentId="8_{C8A2843F-8326-4B8D-A6A0-D9F4C018CE1F}" xr6:coauthVersionLast="47" xr6:coauthVersionMax="47" xr10:uidLastSave="{00000000-0000-0000-0000-000000000000}"/>
  <bookViews>
    <workbookView xWindow="-120" yWindow="-120" windowWidth="29040" windowHeight="15720" xr2:uid="{1833FE66-BF4B-4273-A23F-B50956ACD5F2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9" i="1" l="1"/>
  <c r="H32" i="1"/>
  <c r="F32" i="1"/>
  <c r="C32" i="1"/>
  <c r="H229" i="1"/>
  <c r="J417" i="1"/>
  <c r="K417" i="1" s="1"/>
  <c r="L417" i="1" s="1"/>
  <c r="H411" i="1"/>
  <c r="J382" i="1"/>
  <c r="K382" i="1" s="1"/>
  <c r="J301" i="1"/>
  <c r="K301" i="1" s="1"/>
  <c r="J258" i="1"/>
  <c r="K258" i="1" s="1"/>
  <c r="L258" i="1" s="1"/>
  <c r="J228" i="1"/>
  <c r="K228" i="1" s="1"/>
  <c r="K203" i="1"/>
  <c r="K204" i="1" s="1"/>
  <c r="J203" i="1"/>
  <c r="J191" i="1"/>
  <c r="K191" i="1" s="1"/>
  <c r="L191" i="1" s="1"/>
  <c r="J190" i="1"/>
  <c r="K190" i="1" s="1"/>
  <c r="L190" i="1" s="1"/>
  <c r="J167" i="1"/>
  <c r="K167" i="1" s="1"/>
  <c r="L167" i="1" s="1"/>
  <c r="J165" i="1"/>
  <c r="K165" i="1" s="1"/>
  <c r="L165" i="1" s="1"/>
  <c r="J139" i="1"/>
  <c r="K139" i="1" s="1"/>
  <c r="L139" i="1" s="1"/>
  <c r="K132" i="1"/>
  <c r="L132" i="1" s="1"/>
  <c r="J133" i="1"/>
  <c r="K133" i="1" s="1"/>
  <c r="L133" i="1" s="1"/>
  <c r="J132" i="1"/>
  <c r="J282" i="1"/>
  <c r="K282" i="1" s="1"/>
  <c r="L282" i="1" s="1"/>
  <c r="H141" i="1"/>
  <c r="L152" i="1"/>
  <c r="H169" i="1"/>
  <c r="L168" i="1"/>
  <c r="L78" i="1"/>
  <c r="I141" i="1"/>
  <c r="H418" i="1"/>
  <c r="H303" i="1"/>
  <c r="H204" i="1"/>
  <c r="H193" i="1"/>
  <c r="H134" i="1"/>
  <c r="I134" i="1"/>
  <c r="L76" i="1"/>
  <c r="H259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40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84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08" i="1"/>
  <c r="L153" i="1"/>
  <c r="L154" i="1"/>
  <c r="L155" i="1"/>
  <c r="L156" i="1"/>
  <c r="L140" i="1"/>
  <c r="L157" i="1"/>
  <c r="L158" i="1"/>
  <c r="L159" i="1"/>
  <c r="L160" i="1"/>
  <c r="L161" i="1"/>
  <c r="L162" i="1"/>
  <c r="L163" i="1"/>
  <c r="L164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74" i="1"/>
  <c r="L245" i="1"/>
  <c r="L241" i="1"/>
  <c r="L257" i="1"/>
  <c r="L242" i="1"/>
  <c r="L243" i="1"/>
  <c r="L244" i="1"/>
  <c r="L246" i="1"/>
  <c r="L247" i="1"/>
  <c r="L248" i="1"/>
  <c r="L249" i="1"/>
  <c r="L250" i="1"/>
  <c r="L251" i="1"/>
  <c r="L252" i="1"/>
  <c r="L253" i="1"/>
  <c r="L254" i="1"/>
  <c r="L255" i="1"/>
  <c r="L256" i="1"/>
  <c r="L273" i="1"/>
  <c r="L274" i="1"/>
  <c r="L275" i="1"/>
  <c r="L276" i="1"/>
  <c r="L277" i="1"/>
  <c r="L278" i="1"/>
  <c r="L279" i="1"/>
  <c r="L280" i="1"/>
  <c r="L281" i="1"/>
  <c r="L283" i="1"/>
  <c r="L284" i="1"/>
  <c r="L272" i="1"/>
  <c r="L309" i="1"/>
  <c r="L310" i="1"/>
  <c r="L311" i="1"/>
  <c r="L312" i="1"/>
  <c r="L313" i="1"/>
  <c r="L314" i="1"/>
  <c r="L315" i="1"/>
  <c r="L316" i="1"/>
  <c r="L317" i="1"/>
  <c r="L318" i="1"/>
  <c r="L321" i="1"/>
  <c r="L322" i="1"/>
  <c r="L323" i="1"/>
  <c r="L308" i="1"/>
  <c r="J416" i="1"/>
  <c r="K416" i="1" s="1"/>
  <c r="J392" i="1"/>
  <c r="K392" i="1" s="1"/>
  <c r="L392" i="1" s="1"/>
  <c r="J393" i="1"/>
  <c r="K393" i="1" s="1"/>
  <c r="L393" i="1" s="1"/>
  <c r="J394" i="1"/>
  <c r="K394" i="1" s="1"/>
  <c r="L394" i="1" s="1"/>
  <c r="J395" i="1"/>
  <c r="K395" i="1" s="1"/>
  <c r="L395" i="1" s="1"/>
  <c r="J396" i="1"/>
  <c r="K396" i="1" s="1"/>
  <c r="L396" i="1" s="1"/>
  <c r="J397" i="1"/>
  <c r="K397" i="1" s="1"/>
  <c r="L397" i="1" s="1"/>
  <c r="J398" i="1"/>
  <c r="K398" i="1" s="1"/>
  <c r="L398" i="1" s="1"/>
  <c r="J399" i="1"/>
  <c r="K399" i="1" s="1"/>
  <c r="L399" i="1" s="1"/>
  <c r="J400" i="1"/>
  <c r="K400" i="1" s="1"/>
  <c r="L400" i="1" s="1"/>
  <c r="J401" i="1"/>
  <c r="K401" i="1" s="1"/>
  <c r="L401" i="1" s="1"/>
  <c r="J402" i="1"/>
  <c r="K402" i="1" s="1"/>
  <c r="L402" i="1" s="1"/>
  <c r="J403" i="1"/>
  <c r="K403" i="1" s="1"/>
  <c r="L403" i="1" s="1"/>
  <c r="J404" i="1"/>
  <c r="K404" i="1" s="1"/>
  <c r="L404" i="1" s="1"/>
  <c r="J405" i="1"/>
  <c r="K405" i="1" s="1"/>
  <c r="L405" i="1" s="1"/>
  <c r="J406" i="1"/>
  <c r="K406" i="1" s="1"/>
  <c r="L406" i="1" s="1"/>
  <c r="J407" i="1"/>
  <c r="K407" i="1" s="1"/>
  <c r="L407" i="1" s="1"/>
  <c r="J408" i="1"/>
  <c r="K408" i="1" s="1"/>
  <c r="L408" i="1" s="1"/>
  <c r="J409" i="1"/>
  <c r="K409" i="1" s="1"/>
  <c r="L409" i="1" s="1"/>
  <c r="J410" i="1"/>
  <c r="K410" i="1" s="1"/>
  <c r="L410" i="1" s="1"/>
  <c r="J391" i="1"/>
  <c r="K391" i="1" s="1"/>
  <c r="L391" i="1" s="1"/>
  <c r="J383" i="1"/>
  <c r="K383" i="1" s="1"/>
  <c r="L383" i="1" s="1"/>
  <c r="J384" i="1"/>
  <c r="K384" i="1" s="1"/>
  <c r="L384" i="1" s="1"/>
  <c r="J385" i="1"/>
  <c r="K385" i="1" s="1"/>
  <c r="L385" i="1" s="1"/>
  <c r="J386" i="1"/>
  <c r="K386" i="1" s="1"/>
  <c r="L386" i="1" s="1"/>
  <c r="J387" i="1"/>
  <c r="K387" i="1" s="1"/>
  <c r="L387" i="1" s="1"/>
  <c r="J388" i="1"/>
  <c r="K388" i="1" s="1"/>
  <c r="L388" i="1" s="1"/>
  <c r="J389" i="1"/>
  <c r="K389" i="1" s="1"/>
  <c r="L389" i="1" s="1"/>
  <c r="J390" i="1"/>
  <c r="K390" i="1" s="1"/>
  <c r="L390" i="1" s="1"/>
  <c r="J381" i="1"/>
  <c r="K381" i="1" s="1"/>
  <c r="L381" i="1" s="1"/>
  <c r="J372" i="1"/>
  <c r="J373" i="1"/>
  <c r="J374" i="1"/>
  <c r="J375" i="1"/>
  <c r="J367" i="1"/>
  <c r="J368" i="1"/>
  <c r="J369" i="1"/>
  <c r="J370" i="1"/>
  <c r="J371" i="1"/>
  <c r="J366" i="1"/>
  <c r="J358" i="1"/>
  <c r="J359" i="1"/>
  <c r="J357" i="1"/>
  <c r="J352" i="1"/>
  <c r="J353" i="1"/>
  <c r="J354" i="1"/>
  <c r="J355" i="1"/>
  <c r="J351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29" i="1"/>
  <c r="J318" i="1"/>
  <c r="J319" i="1"/>
  <c r="K319" i="1" s="1"/>
  <c r="L319" i="1" s="1"/>
  <c r="J320" i="1"/>
  <c r="K320" i="1" s="1"/>
  <c r="L320" i="1" s="1"/>
  <c r="J321" i="1"/>
  <c r="J315" i="1"/>
  <c r="J316" i="1"/>
  <c r="J317" i="1"/>
  <c r="J314" i="1"/>
  <c r="J309" i="1"/>
  <c r="J310" i="1"/>
  <c r="J311" i="1"/>
  <c r="J312" i="1"/>
  <c r="J313" i="1"/>
  <c r="J308" i="1"/>
  <c r="J299" i="1"/>
  <c r="J294" i="1"/>
  <c r="J295" i="1"/>
  <c r="J296" i="1"/>
  <c r="J297" i="1"/>
  <c r="J298" i="1"/>
  <c r="J293" i="1"/>
  <c r="J280" i="1"/>
  <c r="J281" i="1"/>
  <c r="J283" i="1"/>
  <c r="J284" i="1"/>
  <c r="J285" i="1"/>
  <c r="K285" i="1" s="1"/>
  <c r="L285" i="1" s="1"/>
  <c r="J286" i="1"/>
  <c r="K286" i="1" s="1"/>
  <c r="L286" i="1" s="1"/>
  <c r="J287" i="1"/>
  <c r="K287" i="1" s="1"/>
  <c r="L287" i="1" s="1"/>
  <c r="J273" i="1"/>
  <c r="J274" i="1"/>
  <c r="J275" i="1"/>
  <c r="J276" i="1"/>
  <c r="J277" i="1"/>
  <c r="J278" i="1"/>
  <c r="J279" i="1"/>
  <c r="J272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41" i="1"/>
  <c r="J234" i="1"/>
  <c r="J221" i="1"/>
  <c r="J222" i="1"/>
  <c r="J223" i="1"/>
  <c r="J224" i="1"/>
  <c r="J225" i="1"/>
  <c r="J227" i="1"/>
  <c r="J210" i="1"/>
  <c r="J211" i="1"/>
  <c r="J212" i="1"/>
  <c r="J213" i="1"/>
  <c r="J214" i="1"/>
  <c r="J215" i="1"/>
  <c r="J216" i="1"/>
  <c r="J217" i="1"/>
  <c r="J218" i="1"/>
  <c r="J219" i="1"/>
  <c r="J220" i="1"/>
  <c r="J209" i="1"/>
  <c r="J42" i="1"/>
  <c r="J43" i="1"/>
  <c r="J41" i="1"/>
  <c r="J201" i="1"/>
  <c r="J202" i="1"/>
  <c r="J199" i="1"/>
  <c r="J200" i="1"/>
  <c r="J198" i="1"/>
  <c r="J175" i="1"/>
  <c r="K175" i="1" s="1"/>
  <c r="L175" i="1" s="1"/>
  <c r="J176" i="1"/>
  <c r="J177" i="1"/>
  <c r="J178" i="1"/>
  <c r="J179" i="1"/>
  <c r="J180" i="1"/>
  <c r="J181" i="1"/>
  <c r="J182" i="1"/>
  <c r="J183" i="1"/>
  <c r="J184" i="1"/>
  <c r="J185" i="1"/>
  <c r="J188" i="1"/>
  <c r="J189" i="1"/>
  <c r="K189" i="1" s="1"/>
  <c r="L189" i="1" s="1"/>
  <c r="J174" i="1"/>
  <c r="J155" i="1"/>
  <c r="J156" i="1"/>
  <c r="J140" i="1"/>
  <c r="J157" i="1"/>
  <c r="J158" i="1"/>
  <c r="J159" i="1"/>
  <c r="J160" i="1"/>
  <c r="J161" i="1"/>
  <c r="J162" i="1"/>
  <c r="J163" i="1"/>
  <c r="J164" i="1"/>
  <c r="J166" i="1"/>
  <c r="K166" i="1" s="1"/>
  <c r="L166" i="1" s="1"/>
  <c r="J153" i="1"/>
  <c r="J154" i="1"/>
  <c r="J152" i="1"/>
  <c r="J146" i="1"/>
  <c r="J127" i="1"/>
  <c r="K127" i="1" s="1"/>
  <c r="L127" i="1" s="1"/>
  <c r="J128" i="1"/>
  <c r="K128" i="1" s="1"/>
  <c r="L128" i="1" s="1"/>
  <c r="J129" i="1"/>
  <c r="K129" i="1" s="1"/>
  <c r="L129" i="1" s="1"/>
  <c r="J130" i="1"/>
  <c r="K130" i="1" s="1"/>
  <c r="L130" i="1" s="1"/>
  <c r="J131" i="1"/>
  <c r="K131" i="1" s="1"/>
  <c r="L131" i="1" s="1"/>
  <c r="J126" i="1"/>
  <c r="J125" i="1"/>
  <c r="J120" i="1"/>
  <c r="J121" i="1"/>
  <c r="J122" i="1"/>
  <c r="J123" i="1"/>
  <c r="J124" i="1"/>
  <c r="J119" i="1"/>
  <c r="J118" i="1"/>
  <c r="J117" i="1"/>
  <c r="J116" i="1"/>
  <c r="J115" i="1"/>
  <c r="J114" i="1"/>
  <c r="J109" i="1"/>
  <c r="J110" i="1"/>
  <c r="J111" i="1"/>
  <c r="J112" i="1"/>
  <c r="J113" i="1"/>
  <c r="J108" i="1"/>
  <c r="J85" i="1"/>
  <c r="J86" i="1"/>
  <c r="J87" i="1"/>
  <c r="J94" i="1"/>
  <c r="J95" i="1"/>
  <c r="J96" i="1"/>
  <c r="J97" i="1"/>
  <c r="J98" i="1"/>
  <c r="J99" i="1"/>
  <c r="J100" i="1"/>
  <c r="J101" i="1"/>
  <c r="K101" i="1" s="1"/>
  <c r="L101" i="1" s="1"/>
  <c r="J102" i="1"/>
  <c r="K102" i="1" s="1"/>
  <c r="L102" i="1" s="1"/>
  <c r="J84" i="1"/>
  <c r="J65" i="1"/>
  <c r="J66" i="1"/>
  <c r="J67" i="1"/>
  <c r="J68" i="1"/>
  <c r="J69" i="1"/>
  <c r="J70" i="1"/>
  <c r="J71" i="1"/>
  <c r="K71" i="1" s="1"/>
  <c r="K79" i="1" s="1"/>
  <c r="J72" i="1"/>
  <c r="K72" i="1" s="1"/>
  <c r="L72" i="1" s="1"/>
  <c r="J73" i="1"/>
  <c r="K73" i="1" s="1"/>
  <c r="L73" i="1" s="1"/>
  <c r="J74" i="1"/>
  <c r="K74" i="1" s="1"/>
  <c r="L74" i="1" s="1"/>
  <c r="J75" i="1"/>
  <c r="K75" i="1" s="1"/>
  <c r="L75" i="1" s="1"/>
  <c r="J58" i="1"/>
  <c r="J59" i="1"/>
  <c r="J60" i="1"/>
  <c r="J61" i="1"/>
  <c r="J62" i="1"/>
  <c r="J63" i="1"/>
  <c r="J64" i="1"/>
  <c r="J49" i="1"/>
  <c r="J50" i="1"/>
  <c r="J51" i="1"/>
  <c r="J52" i="1"/>
  <c r="J53" i="1"/>
  <c r="J54" i="1"/>
  <c r="J55" i="1"/>
  <c r="J56" i="1"/>
  <c r="J57" i="1"/>
  <c r="J44" i="1"/>
  <c r="J45" i="1"/>
  <c r="J46" i="1"/>
  <c r="J47" i="1"/>
  <c r="J48" i="1"/>
  <c r="J40" i="1"/>
  <c r="I411" i="1"/>
  <c r="H324" i="1"/>
  <c r="I79" i="1"/>
  <c r="H288" i="1"/>
  <c r="I418" i="1"/>
  <c r="H376" i="1"/>
  <c r="I376" i="1"/>
  <c r="K376" i="1"/>
  <c r="L376" i="1"/>
  <c r="H361" i="1"/>
  <c r="I361" i="1"/>
  <c r="K361" i="1"/>
  <c r="L361" i="1"/>
  <c r="I346" i="1"/>
  <c r="K346" i="1"/>
  <c r="L346" i="1"/>
  <c r="I324" i="1"/>
  <c r="I303" i="1"/>
  <c r="I288" i="1"/>
  <c r="I259" i="1"/>
  <c r="H236" i="1"/>
  <c r="I236" i="1"/>
  <c r="K236" i="1"/>
  <c r="L236" i="1"/>
  <c r="I229" i="1"/>
  <c r="I204" i="1"/>
  <c r="I193" i="1"/>
  <c r="I169" i="1"/>
  <c r="H147" i="1"/>
  <c r="I147" i="1"/>
  <c r="K147" i="1"/>
  <c r="L147" i="1"/>
  <c r="H103" i="1"/>
  <c r="I103" i="1"/>
  <c r="L382" i="1" l="1"/>
  <c r="K411" i="1"/>
  <c r="L228" i="1"/>
  <c r="L229" i="1" s="1"/>
  <c r="K229" i="1"/>
  <c r="K303" i="1"/>
  <c r="L301" i="1"/>
  <c r="L303" i="1" s="1"/>
  <c r="L259" i="1"/>
  <c r="K418" i="1"/>
  <c r="L203" i="1"/>
  <c r="L204" i="1" s="1"/>
  <c r="L141" i="1"/>
  <c r="L169" i="1"/>
  <c r="K169" i="1"/>
  <c r="L193" i="1"/>
  <c r="K193" i="1"/>
  <c r="L134" i="1"/>
  <c r="K134" i="1"/>
  <c r="K259" i="1"/>
  <c r="L416" i="1"/>
  <c r="L418" i="1" s="1"/>
  <c r="L71" i="1"/>
  <c r="L79" i="1" s="1"/>
  <c r="K103" i="1"/>
  <c r="K288" i="1"/>
  <c r="K324" i="1"/>
  <c r="L324" i="1"/>
  <c r="L288" i="1"/>
  <c r="L103" i="1"/>
  <c r="L411" i="1" l="1"/>
  <c r="K1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antonella</author>
  </authors>
  <commentList>
    <comment ref="E146" authorId="0" shapeId="0" xr:uid="{D730725C-B361-4DB2-A8A9-5BFE5FAF9F71}">
      <text>
        <r>
          <rPr>
            <b/>
            <sz val="9"/>
            <color indexed="81"/>
            <rFont val="Tahoma"/>
            <family val="2"/>
          </rPr>
          <t>antonella: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<sst xmlns="http://schemas.openxmlformats.org/spreadsheetml/2006/main" count="1487" uniqueCount="683">
  <si>
    <t>Denominazione e descrizione secondo natura</t>
  </si>
  <si>
    <t>Quantità</t>
  </si>
  <si>
    <t>Anno
Acquisto</t>
  </si>
  <si>
    <t xml:space="preserve">Valore
contabile  </t>
  </si>
  <si>
    <t xml:space="preserve">Titolo di
proprietà  </t>
  </si>
  <si>
    <t>Proprietà</t>
  </si>
  <si>
    <t>Prezzo Acquisto</t>
  </si>
  <si>
    <t>FAX BROTHER MOD. 2840</t>
  </si>
  <si>
    <t>PLASTIFICATRICE IBICO PL 140 IC</t>
  </si>
  <si>
    <t>FORATRICE IBICO PER TESSERINI</t>
  </si>
  <si>
    <t>Benoffice Buffetti - Fattura n.PA5 del 30/11/17</t>
  </si>
  <si>
    <t>TELEFONO SAMSUNG EURO LCD 12B</t>
  </si>
  <si>
    <t>STAMPANTE HP LASERJET 1015</t>
  </si>
  <si>
    <t>SYLVER COMPUTER fattura n. 195 del 25/05/2005</t>
  </si>
  <si>
    <t>SCANNER HP SCANJET 5000</t>
  </si>
  <si>
    <t>SYLVER COMPUTER fattura n. 89 DEL 25/03/2010</t>
  </si>
  <si>
    <t>POLTRONCINA IN PELLE NERA</t>
  </si>
  <si>
    <t>APPARECCHIATURA PER TIMBRO A SECCO ORDINE</t>
  </si>
  <si>
    <t>GRUPPO DI CONTINUITA' UPS 480</t>
  </si>
  <si>
    <t xml:space="preserve">FAC ITALIA fattura n. </t>
  </si>
  <si>
    <t>TELEFONO SAMSUNG  EURO LCD 24B</t>
  </si>
  <si>
    <t>A31</t>
  </si>
  <si>
    <t>A13</t>
  </si>
  <si>
    <t>A32</t>
  </si>
  <si>
    <t>A14</t>
  </si>
  <si>
    <t>A15</t>
  </si>
  <si>
    <t>A16</t>
  </si>
  <si>
    <t>A17</t>
  </si>
  <si>
    <t>A19</t>
  </si>
  <si>
    <t>A20</t>
  </si>
  <si>
    <t>A22</t>
  </si>
  <si>
    <t>A23</t>
  </si>
  <si>
    <t>A24</t>
  </si>
  <si>
    <t>A25</t>
  </si>
  <si>
    <t>A26</t>
  </si>
  <si>
    <t>A27</t>
  </si>
  <si>
    <t>A28</t>
  </si>
  <si>
    <t>A29</t>
  </si>
  <si>
    <t>VIDEOCITOFONO A PARETE URMET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</si>
  <si>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</si>
  <si>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</si>
  <si>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</si>
  <si>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</si>
  <si>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</si>
  <si>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</si>
  <si>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</si>
  <si>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</si>
  <si>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</si>
  <si>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</si>
  <si>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</si>
  <si>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</si>
  <si>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A30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</si>
  <si>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</si>
  <si>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</si>
  <si>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</si>
  <si>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</si>
  <si>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</si>
  <si>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</si>
  <si>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</si>
  <si>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</si>
  <si>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</si>
  <si>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</si>
  <si>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</si>
  <si>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</si>
  <si>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 xml:space="preserve">Documento acquisto </t>
  </si>
  <si>
    <t>CONSOLLE IN LEGNO con due bacheche, ciascuna con sportello con vetro. L 102 H 98 P 64,5 cm.</t>
  </si>
  <si>
    <t>CONSOLLE IN LEGNO con tre bacheche, ciascuna con sportello con vetro. L 235 H 101 P 26 cm.</t>
  </si>
  <si>
    <t>TAVOLINETTO con piano in vetro e gambe in metallo</t>
  </si>
  <si>
    <t>BACHECA IN LEGNO a parete f.to larga 70 cm - alta 90 cm</t>
  </si>
  <si>
    <t>STANZA C - SEGRETERIA</t>
  </si>
  <si>
    <t xml:space="preserve"> </t>
  </si>
  <si>
    <t>C1</t>
  </si>
  <si>
    <t>C2</t>
  </si>
  <si>
    <t>C3</t>
  </si>
  <si>
    <t>C4</t>
  </si>
  <si>
    <t>C5</t>
  </si>
  <si>
    <t>C6</t>
  </si>
  <si>
    <t>C7</t>
  </si>
  <si>
    <t>C8</t>
  </si>
  <si>
    <t>C10</t>
  </si>
  <si>
    <t>C12</t>
  </si>
  <si>
    <t>C13</t>
  </si>
  <si>
    <t>C14</t>
  </si>
  <si>
    <t>C15</t>
  </si>
  <si>
    <t>C16</t>
  </si>
  <si>
    <t>C17</t>
  </si>
  <si>
    <t>C18</t>
  </si>
  <si>
    <t>C20</t>
  </si>
  <si>
    <t>AFFRANCATRICE FRANCO POST Mod. ECOMAIL Matr. 1010497</t>
  </si>
  <si>
    <t>MACCHINA DA SCRIVERE OLIVETTI ET2500SP</t>
  </si>
  <si>
    <t>BILANCIA elettronica SOEHNLE 2 kg</t>
  </si>
  <si>
    <t>Ditta ARMU SISTEM - Fatt. n. 089 del 18/05/2001</t>
  </si>
  <si>
    <t>LA TIPOGRAFICA snc . Fatt. n. 1421 del 22/07/98</t>
  </si>
  <si>
    <t>NEW SYSTEM - Ceprano - 30/06/1990</t>
  </si>
  <si>
    <t>KEY DATA - Fatt. n. TD01 del 30/10/2018</t>
  </si>
  <si>
    <t>STAMPANTE HP LASERJET P1005</t>
  </si>
  <si>
    <t>TELEFONO SAMSUNG EURO MOD. EURO LCD 24B</t>
  </si>
  <si>
    <t>GRUPPO DI CONTINUITA'  Mod. UPS ADJ Home 480</t>
  </si>
  <si>
    <t>FELTEL di Ferriccioni Maurizio</t>
  </si>
  <si>
    <t>STANZA D - ANTIBAGNO</t>
  </si>
  <si>
    <t>D1</t>
  </si>
  <si>
    <t xml:space="preserve">STANZA E - BAGNO </t>
  </si>
  <si>
    <t>E1</t>
  </si>
  <si>
    <t>Anno Acquisto</t>
  </si>
  <si>
    <t xml:space="preserve">Coeff </t>
  </si>
  <si>
    <t>Noce Gerardo e C. sas - fattura n 133 del 04/03/99</t>
  </si>
  <si>
    <t>STANZA F - SERVER</t>
  </si>
  <si>
    <t>F1</t>
  </si>
  <si>
    <t>F2</t>
  </si>
  <si>
    <t>STAMPANTE HP COLOR LASERJET 5550</t>
  </si>
  <si>
    <t>GRUPPO DI CONTINUITA' SMART UPS 750</t>
  </si>
  <si>
    <t>F3</t>
  </si>
  <si>
    <t>F4</t>
  </si>
  <si>
    <t>F5</t>
  </si>
  <si>
    <t>F7</t>
  </si>
  <si>
    <t>F8</t>
  </si>
  <si>
    <t>G1</t>
  </si>
  <si>
    <t>LEGGIO IN LEGNO</t>
  </si>
  <si>
    <t>IMPIANTO STEREO SONY</t>
  </si>
  <si>
    <t>AMPLIFICATORE KONG 500 SERIE AMPLIFIER TA - 503M</t>
  </si>
  <si>
    <t xml:space="preserve">COMPUTER LG </t>
  </si>
  <si>
    <t>TAVOLI NTAI NOCE  CON COPPIA GAMBE NGT NOCE</t>
  </si>
  <si>
    <t>TRAN SRL ARREDAMENTI PER UFFICI-ROMA - 10/02/1989</t>
  </si>
  <si>
    <t>POLTRONE MOD. 814/16 LIDO 929</t>
  </si>
  <si>
    <t>PEDANA IN LEGNO MQ 33,75 IN LEGNO</t>
  </si>
  <si>
    <t>FALLERINI FRANCESCO - FROSINONE</t>
  </si>
  <si>
    <t>MICROFONO CON MODEM</t>
  </si>
  <si>
    <t>TELEFONO SAMSUNG</t>
  </si>
  <si>
    <t>VIDEOCITOFONO URMET</t>
  </si>
  <si>
    <t>BUSTO IN BRONZO RAFFIGURANTE IL DR SALVATORE TREMITERRA CON COLONNA IN MARMO</t>
  </si>
  <si>
    <t>TARGA SALA CONFERENZE DR ADELMO STRACCAMORE</t>
  </si>
  <si>
    <t>VIDEOPROIETTORE EPSON EB-1985WU SN</t>
  </si>
  <si>
    <t>MONDOVISION - SORA - 17/11/2014</t>
  </si>
  <si>
    <t>IMOTEC  DI DE SANTIS SIMONE - 02/01/2016 (f.z721fadbb DEL 12/01/18)</t>
  </si>
  <si>
    <t>PREAMPLIFICATORE D'ANTENNA DUAL BAND GSM/UMTS MICROSET</t>
  </si>
  <si>
    <t>FELTEL DI FERRICCIONI MAURIZIO - FATT. 46/2014 DEL 12/05/2014</t>
  </si>
  <si>
    <t xml:space="preserve">SEDIE CON SCRITTOIO EUROPA E BRACCIOLO </t>
  </si>
  <si>
    <t>SISTEMI INDUSTRIALI SNC 3G FROSINONE - FATT.33 DEL 27/05/2010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</si>
  <si>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</si>
  <si>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</si>
  <si>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</si>
  <si>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</si>
  <si>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</si>
  <si>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</si>
  <si>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</si>
  <si>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</si>
  <si>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</si>
  <si>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</si>
  <si>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</si>
  <si>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G13</t>
  </si>
  <si>
    <t>G14</t>
  </si>
  <si>
    <t>G16</t>
  </si>
  <si>
    <t>CALDAIA</t>
  </si>
  <si>
    <t>TERMOIMPIANTI 2006 COOP. -RIPI - FATT 54 DEL 23/10/2012</t>
  </si>
  <si>
    <t>COPRITERMOSIFONI</t>
  </si>
  <si>
    <t>DITTA COPPOTELLI - FROSINONE - fatt.297 del 26/10/2009</t>
  </si>
  <si>
    <t>DITTA COPPOTELLI - FROSINONE - fatt. n. 555/1 DEL 27/11/2009</t>
  </si>
  <si>
    <t>SCAFFALE CROMATO ARCHIMEDE  PER SERVER</t>
  </si>
  <si>
    <t>FINELLI SRL - FATT. 159 DEL 25/03/2010</t>
  </si>
  <si>
    <t>F9</t>
  </si>
  <si>
    <t>F10</t>
  </si>
  <si>
    <t>SCHEDA LAN JETDIRECT SERVER 620N</t>
  </si>
  <si>
    <t>SYILVER COMPUTER - ARCE - FATT. 98 DEL 09/04/2010</t>
  </si>
  <si>
    <t>SYLVER COMPUTER - ARCE - FATT. N. 89 DEL 29/03/2010</t>
  </si>
  <si>
    <t>M.C. IMPIANTI SNC - FATT. N. 10/2010 DEL 18/02/10</t>
  </si>
  <si>
    <t>FAC ITALIA fattura n. 1083 07/12/2011</t>
  </si>
  <si>
    <t>TAVOLO SCRITTOIO IN LEGNO alto cm 74,5 - largo cm 100 - profondo cm 49,5</t>
  </si>
  <si>
    <t>DIVANO IN PELLE 3 POSTI</t>
  </si>
  <si>
    <t>NUNNARI - FATTURA 85/V DEL 26/07/2010</t>
  </si>
  <si>
    <t>NUNNARI</t>
  </si>
  <si>
    <t>FLUSSOSTATO OROLOGI CRONOTERMOSTATO CARTER CALDAIA</t>
  </si>
  <si>
    <t>TERMOIMPIANTI 2006 COOP. -RIPI - FATT 8 DEL 13/02/2012</t>
  </si>
  <si>
    <t>OROLOGIO CALDAIA</t>
  </si>
  <si>
    <t>TERMOIMPIANTI 2006 COOP. RIPI - FATT. 7/2015 DEL 11/02/15</t>
  </si>
  <si>
    <t>POLMONE CALDAIA</t>
  </si>
  <si>
    <t>H1</t>
  </si>
  <si>
    <t>POLTRONA IN PELLE NERA - 1 POSTO</t>
  </si>
  <si>
    <t>NUNNARI FATT. 0085/V DEL 26/07/2010</t>
  </si>
  <si>
    <t>H2</t>
  </si>
  <si>
    <t>H3</t>
  </si>
  <si>
    <t>H4</t>
  </si>
  <si>
    <t>I1</t>
  </si>
  <si>
    <t>DIVANO IN  PELLE NERA - 3 POSTI</t>
  </si>
  <si>
    <t>NUNNARI - FATT. 0085/V DEL 26/07/2010</t>
  </si>
  <si>
    <t>TAVOLO CIRCOLARE MOD. CEO IN LEGNO</t>
  </si>
  <si>
    <t>CASSETTIERA SERIE CUBO DESK IN PELLE MARRONE</t>
  </si>
  <si>
    <t>TAVOLO SCRIVANIA LINEARE SERIE CEO DESK</t>
  </si>
  <si>
    <t>MOBILE IN LEGNO BASSO 4 ANTE</t>
  </si>
  <si>
    <t>STAMPANTE HP 1160</t>
  </si>
  <si>
    <t xml:space="preserve">SERVIZIO COMPLETO SCRITTOIO IN PELLE "NICOLAI" </t>
  </si>
  <si>
    <t>NUNNARI - Bolla n. 54/10 del 13/07/2010 - FATT.085/V DEL 26/07/2010</t>
  </si>
  <si>
    <t>LA TIPOGRAFICA - FATT. 46 DEL 31/01/2001</t>
  </si>
  <si>
    <t>SYLVER COMPUTER FATT. N. 19  DEL 20/01/2012</t>
  </si>
  <si>
    <t>POLTRONE IN METALLO SEDUTA PENELOPE</t>
  </si>
  <si>
    <t>SYLVER COMPUTER FATT. N. 247  DEL 10/07/2006</t>
  </si>
  <si>
    <t>MANIFATTURA ROMANA BANDIERE SNC FATT. 88 DEL 06/04/94</t>
  </si>
  <si>
    <t xml:space="preserve">MOBILETTO PORTATELEVISORE IN LEGNO NERO CON 2 ANTE IN VETRO - </t>
  </si>
  <si>
    <t>TELEVISORE SINUDYNE</t>
  </si>
  <si>
    <t>L1</t>
  </si>
  <si>
    <t>L2</t>
  </si>
  <si>
    <t>SCAFFALE CROMATO</t>
  </si>
  <si>
    <t>ARCHILLETTI GIOVANNI &amp; C. SAS - FATT. 107 DEL 02/03/11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</si>
  <si>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</si>
  <si>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</si>
  <si>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</si>
  <si>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</si>
  <si>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</si>
  <si>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</si>
  <si>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</si>
  <si>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</si>
  <si>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</si>
  <si>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I11</t>
  </si>
  <si>
    <t>I12</t>
  </si>
  <si>
    <t>I13</t>
  </si>
  <si>
    <t>I14</t>
  </si>
  <si>
    <t>I15</t>
  </si>
  <si>
    <t>OROLOGIO MARCATEMPO</t>
  </si>
  <si>
    <t>F11</t>
  </si>
  <si>
    <t>SYLVER COMPUTER - FATT. 148 DEL 22/07/2011</t>
  </si>
  <si>
    <t>Nunnari - Bolla 50/10 del 23/06/2010 - Fattura n. 85/V del 26/07/2010</t>
  </si>
  <si>
    <t>Nunnari - Bolla 50/10 del 23/06/2010 - Fattura n 85/V del 26/07/2010</t>
  </si>
  <si>
    <t>Nunnari - Bolla 50/10 del 23/06/2010 - Fattura n.85/V del 26/07/2010</t>
  </si>
  <si>
    <t>COMPUTER DELL OPITEX Serie 5000 AIO</t>
  </si>
  <si>
    <t>MONITOR COMPUTER SERVER STUDIO WORK S57I</t>
  </si>
  <si>
    <t>I16</t>
  </si>
  <si>
    <t>GRUPPO CONTINUITA' APC BACK UPS 300</t>
  </si>
  <si>
    <t>POLTRONA PRESIDENZIALE IN PELLE NERA</t>
  </si>
  <si>
    <t>NUNNARI - FATTURA 18/V DEL 24/02/2011</t>
  </si>
  <si>
    <t>M1</t>
  </si>
  <si>
    <t>M2</t>
  </si>
  <si>
    <t>M3</t>
  </si>
  <si>
    <t>M4</t>
  </si>
  <si>
    <t>M5</t>
  </si>
  <si>
    <t>VIDEOREGISTRATORE  SINUDYNE E TSV 11224</t>
  </si>
  <si>
    <t>ASTA con base e lancia, nastro azzurro co n lettere in oro bandiera tricolore</t>
  </si>
  <si>
    <t>CASSETTIERA COMPOSTA DA 3 CASSETTI  IN LEGNO ROVERE E STRUTTURA GRIGIO ARGENTO</t>
  </si>
  <si>
    <t>NUNNARI - FATT. 85/V DEL 26/07/10 - EURO 65.645,09</t>
  </si>
  <si>
    <t xml:space="preserve">COMPUTER HP </t>
  </si>
  <si>
    <t>STAMPANTE HP LASER JET P1102</t>
  </si>
  <si>
    <t>CONDIZIONATORE HITACHI</t>
  </si>
  <si>
    <t>M6</t>
  </si>
  <si>
    <t>M7</t>
  </si>
  <si>
    <t>M8</t>
  </si>
  <si>
    <t>M9</t>
  </si>
  <si>
    <t>M10</t>
  </si>
  <si>
    <t>M11</t>
  </si>
  <si>
    <t>M12</t>
  </si>
  <si>
    <t>GRUPPO DI CONTINUITA' UPS ADJ HOME 480</t>
  </si>
  <si>
    <t>N1</t>
  </si>
  <si>
    <t>N2</t>
  </si>
  <si>
    <t>N3</t>
  </si>
  <si>
    <t>N4</t>
  </si>
  <si>
    <t>FATT. 90/2 DEL 31/03/2016</t>
  </si>
  <si>
    <t>I17</t>
  </si>
  <si>
    <t>SYLVER COMPUTER - ARCE - FATTURA N. 23/2013 13/02/2013</t>
  </si>
  <si>
    <t>COMPUTER HP TOUCHSMART 520-1000IT</t>
  </si>
  <si>
    <t>SYLVER COMPUTER FATTURA N. 148 DEL 22/07/2011</t>
  </si>
  <si>
    <t xml:space="preserve">COMPUTER SERVER HP - ML 350 - G6 </t>
  </si>
  <si>
    <t>ELETTROTECNICA CERQUA SNC - FATTURA N.1870 DEL 31/12/96</t>
  </si>
  <si>
    <t>DOTER - FROSINONE - FATTURA N.205 DEL 29/06/2000</t>
  </si>
  <si>
    <t>NOTEBOOK DELL</t>
  </si>
  <si>
    <t>F12</t>
  </si>
  <si>
    <t>POLTRONCINA BLU  SU RUOTE GIREVOLI ELEVABILE  CON BRACCIOLI</t>
  </si>
  <si>
    <t>I18</t>
  </si>
  <si>
    <t>C21</t>
  </si>
  <si>
    <t>I19</t>
  </si>
  <si>
    <t>M13</t>
  </si>
  <si>
    <t>M14</t>
  </si>
  <si>
    <t>M15</t>
  </si>
  <si>
    <t>GRUPPO CONTINUITA' UPS ADJ HOME 480</t>
  </si>
  <si>
    <t>STANZA H INGRESSO - 1 PIANO</t>
  </si>
  <si>
    <t>STANZA I - PRESIDENZA - 1 PIANO</t>
  </si>
  <si>
    <t>MOBILETTO IN NOCE CM 103X31X86,5 DOTATO DI UN RIPIANO CON SOTTOSTANTE VANO E DUE SPORTELLI</t>
  </si>
  <si>
    <t>ARMADIETTO IN LEGNO DOTATO DI 5 CASSETTI CON SOTTOSTANTE VANO CON DIVISORIO CENTRALE - CM 54,5X43XH143</t>
  </si>
  <si>
    <t>TAVOLINETTO DI LEGNO NOCE CM 86,5X46XH44</t>
  </si>
  <si>
    <t>DIVANO IN LEGNO NOCE LUNGO CM 210, SCHIENALE BRACCIOLI E SEDILE IMBOTTITI FODERATO IN VELLUTO COLOR VERDE</t>
  </si>
  <si>
    <t xml:space="preserve">POLTRONA IN LEGNO NOCE IMBOTTITA E FODERATA IN VELLUTO COLORE VERDE </t>
  </si>
  <si>
    <t>DIVANO IN PELLE NERO 2 POSTI</t>
  </si>
  <si>
    <t>CLASSIFICATORE IN FERRO OLIVETTI SYNTHESIS CM 47,5X65XH136 CON 4 CASSETTI SCORREVOLI</t>
  </si>
  <si>
    <t>ARMADIO IN FERRO CON 2 ANTE SCORREVOLI, DIVISORIO CENTRALE E 8 RIPIANI CM 200X45XH195</t>
  </si>
  <si>
    <t>ARMADIO IN FERRO CON DUE ANTE SCORREVOLI E 2 RIPIANI - CM 118,5X45X195H</t>
  </si>
  <si>
    <t>ARMADIO IN FERRO CON DUE SPORTELLI E 4 RIPIANI - CM 100,5X44,5X200H</t>
  </si>
  <si>
    <t>CARRELLINO PORTA DOCUMENTI IN PLASTICA BLU E GIALLO</t>
  </si>
  <si>
    <t>SEDIE GAMBE IN ACCIAIO RIVESTITE IN TESSUTO ROSSO</t>
  </si>
  <si>
    <t>STANZA L - BAGNO STANZA PRESIDENZA - 1 PIANO</t>
  </si>
  <si>
    <t>STANZA M - SEGRETERIA - 1 PIANO</t>
  </si>
  <si>
    <t>MOBILETTO IIN NOCE 71X39,5XH95,5 CM DOTATO DI CASSETTO NELLA PARTE SUPERIORE, SOTTOSTANTE UN VANO CON RIPIANO E SPORTELLO</t>
  </si>
  <si>
    <t>APPENDIABITI A COLONNA DI METALLO CROMATO AD OTTO POSTI, DOTATO DI BACINELLA PORTAOMBRELLI</t>
  </si>
  <si>
    <t>LIBRERIA IN LEGNO COSTITUITA NELLA PARTE SUPERIORE DA 8 RIPIANI E DUE ANTE SCORREVOLI IN CRISTALLO, NELLA PARTE INFERIORE DA DUE SPORTELLI IN LEGNO E RIPIANO INTERNO. PARTE SUPERIORE CM 170X29XH161. PARTE INFERIORE CM 179X41XH88,5.</t>
  </si>
  <si>
    <t>PORTATELEFONO CON STRUTTURA IN FERRO LUNGO CM 155 LARGO CM 75 ALTO CM 76,5 CON PIANO IN LAMINATO PLASTICO E RIPIANO IN FERRO</t>
  </si>
  <si>
    <t>SPA CAU SERV. VIA TIBURTINA N. 607 - ROMA</t>
  </si>
  <si>
    <t>POLTRONA SCAMOSCIATA MARRONE</t>
  </si>
  <si>
    <t>POLTRONA SCAMOSCIATA MARRONE GIREVOLE CON BRACCIOLI</t>
  </si>
  <si>
    <t>POLTRONE SCAMOSCIATA MARRONE</t>
  </si>
  <si>
    <t>SEDIE GAMBE METALLO SEDUTA PLASTICA COLORE BEIGE - STANZA BIBLIOTECA</t>
  </si>
  <si>
    <t>STANZA N - BAGNO I PIANO</t>
  </si>
  <si>
    <t>SPECCHIERA CON MENSOLA IN VETRO</t>
  </si>
  <si>
    <t>MOBILETTO SOTTOLAVELLO BIANCO 2 ANTE IN LEGNO</t>
  </si>
  <si>
    <t>SCALDABAGNO ARISTON</t>
  </si>
  <si>
    <t>STANZA O - CONTABILITA' - 1 PIANO</t>
  </si>
  <si>
    <t>STANZA P - INGRESSO - 2 PIANO</t>
  </si>
  <si>
    <t>STANZA Q - BIBLIOTECA - 2 PIANO</t>
  </si>
  <si>
    <t>APPLIQUE E PLAFONIERA</t>
  </si>
  <si>
    <t xml:space="preserve">SPA CAU SUD VIA TIBURTINA N. 607 </t>
  </si>
  <si>
    <t>H5</t>
  </si>
  <si>
    <t>M17</t>
  </si>
  <si>
    <t>M18</t>
  </si>
  <si>
    <t>O1</t>
  </si>
  <si>
    <t>O2</t>
  </si>
  <si>
    <t>O3</t>
  </si>
  <si>
    <t>O4</t>
  </si>
  <si>
    <t>O5</t>
  </si>
  <si>
    <t>O6</t>
  </si>
  <si>
    <t>O8</t>
  </si>
  <si>
    <t>O9</t>
  </si>
  <si>
    <t>O10</t>
  </si>
  <si>
    <t>O11</t>
  </si>
  <si>
    <t>O12</t>
  </si>
  <si>
    <t>O13</t>
  </si>
  <si>
    <t>O14</t>
  </si>
  <si>
    <t>P1</t>
  </si>
  <si>
    <t>P2</t>
  </si>
  <si>
    <t>P3</t>
  </si>
  <si>
    <t>P4</t>
  </si>
  <si>
    <t>P5</t>
  </si>
  <si>
    <t>P6</t>
  </si>
  <si>
    <t>P7</t>
  </si>
  <si>
    <t>P9</t>
  </si>
  <si>
    <t>ARMADIETTO IN LEGNO DOTATO DI DIVISORIO CENTRALE, SETTE RIPIANI PER CIASCUN LATO, APERTURA SPORTELLO TIPO SARACINESCA CM 93X41XH174</t>
  </si>
  <si>
    <t>ANNI '70</t>
  </si>
  <si>
    <t>SPA CAU SUD VIA TIBURTINA 607 ROMA</t>
  </si>
  <si>
    <t>Q1</t>
  </si>
  <si>
    <t>Q2</t>
  </si>
  <si>
    <t>Q3</t>
  </si>
  <si>
    <t>Q4</t>
  </si>
  <si>
    <t>Q5</t>
  </si>
  <si>
    <t>Q6</t>
  </si>
  <si>
    <t>Q7</t>
  </si>
  <si>
    <t>Q9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</si>
  <si>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</si>
  <si>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</si>
  <si>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</si>
  <si>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</si>
  <si>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</si>
  <si>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</si>
  <si>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</si>
  <si>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</si>
  <si>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</si>
  <si>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</si>
  <si>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</si>
  <si>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</si>
  <si>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</si>
  <si>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</si>
  <si>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</si>
  <si>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R16</t>
  </si>
  <si>
    <t>R17</t>
  </si>
  <si>
    <t>SEDUTA OPERATIVA CON SCHIENALE E BRACCIOLI ROSSA</t>
  </si>
  <si>
    <t>NUNNARI -  Fattura N 0085/V DEL 26/07/2010</t>
  </si>
  <si>
    <t>ANNI 90</t>
  </si>
  <si>
    <t>PORTATELEFONO CON STRUTTURA IN FERRO, PIANALE IN LAMINATO E RIPIANO IN FERRO - CM 76,5X47XH64</t>
  </si>
  <si>
    <t>SPA CAU VIA TIBURTINA 607 - ROMA</t>
  </si>
  <si>
    <t>MOBILE BIANCO CON COLONNA</t>
  </si>
  <si>
    <t>FERRI - VIA CASILINA NORD FROSINONE</t>
  </si>
  <si>
    <t>BACHECA in legno a parete f.to L 169 x H154cm</t>
  </si>
  <si>
    <t>inventariato al n. 56</t>
  </si>
  <si>
    <t>SCALETTA  2 PIANI IN ACCIAIO</t>
  </si>
  <si>
    <t>ARMADIO IN LEGNO SCOMPONIBILE LARGO CM 200 E ALTO CM 291. LA PARTE INFERIORE E' COSTITUITA DA DUE ARMADI, CIASCUNO CON TRE RIPIANI E DUE SPORTELLI. LA PARTE SUPERIORTE E' COSTITUITA DA DUE ARMADIETTI, CIASCUNO CON UN RIPIANO E DUE SPORTELLI</t>
  </si>
  <si>
    <t>F13</t>
  </si>
  <si>
    <t>SYLVER COMPUTER - FATT. 312 DEL 02/10/2007</t>
  </si>
  <si>
    <t>2006/2010</t>
  </si>
  <si>
    <t>Feltel di Ferriccioni Maurizio</t>
  </si>
  <si>
    <t>Feltel di Ferriccioni Mauriizo</t>
  </si>
  <si>
    <t>LIBRERIA IN LEGNO COSTITUITA DA: PARTE SUPERIORE CON TAMPONATURE LATERALI E TRE INTERNE, 20 RIPIANI. DIMENSIONI: LUNGHEZZA METRI 3,38, ALTEZZA METRI 1,63, PROFONDITA' CM. 31. LA PARTE INFERIORE E' COSTITUITA DA 12 RIPIANI E TAMPONATURE COME LA PARTE SOVRASTANTE. DIMENSIONI: LUNGHEZZA METRI 3,38, ALTEZZA CM. 91,5, PROFONDITA' CM. 31</t>
  </si>
  <si>
    <t>MOBILETTO CON FRIGORIFERO VITRIFRIGO</t>
  </si>
  <si>
    <t>SCRIVANIA IN LEGNO CM 196X96XH76</t>
  </si>
  <si>
    <t>SCRIVANIA IN LEGNO CM 147,5X52,5XH67,5</t>
  </si>
  <si>
    <t>CASSETTIERA CON TRE CASSETTI CM 54X54XH56</t>
  </si>
  <si>
    <t>MOBILETTO APERTO MISURE 60X47X70</t>
  </si>
  <si>
    <t>ARMADIO IN METALLO NERO E BEIGE CON PARTE INFERIORE COMPOSTA DA 2 SPORTELLI SCORREVOLI E PARTE SUPERIORE  COMPOSTA DA  5 RIPIANI - BARBIERI - CM. 120X45XH200</t>
  </si>
  <si>
    <t>ARMADIO DI SICUREZZA NA11 CB COLORE GRIGIO NA11CB CM.</t>
  </si>
  <si>
    <t xml:space="preserve">TAVOLO DATTILO CON STRUTTURA IN FERRO CON PIANO IN LAMINATO - CM 104X45XH67 </t>
  </si>
  <si>
    <t>COMPUTER HP OMNI 200 PC</t>
  </si>
  <si>
    <t>POLTRONA IN PELLE NERA GIREVOLE SU RUOTE</t>
  </si>
  <si>
    <t>ARMADIO IN FERRO CON DUE ANTE SCORREVOLI DIVISORIO CENTRALE E 8 RIPIANI CM 180X45XH195</t>
  </si>
  <si>
    <t>TAVOLO RIUNIONE IN LEGNO E BASE IN FERRO CM 240X90XH75</t>
  </si>
  <si>
    <t>TAVOLO SCRIVANIA LINEARE CM 160X80XH71 IN LEGNO E METALLO</t>
  </si>
  <si>
    <t>Q13</t>
  </si>
  <si>
    <t>ARMADIO IN FERRO CON 2 ANTE - CM 100X45,5XH200</t>
  </si>
  <si>
    <t>TAVOLO IN LEGNO CON PIANO COLOR VERDE CM 270X101XH80</t>
  </si>
  <si>
    <t>SCRIVANIA CON STRUTTURA IN FERRO, PIANO IN LAMINATO PLASTICO CON TRE CASSETTI LATERALI OLIVETTI SYNTHESIS CM 150X70X76,5</t>
  </si>
  <si>
    <t>SEDIA CON BRACCIOLI GIREVOLE IMBOTTITA TESSUTO BLU</t>
  </si>
  <si>
    <t>CONDIZIONATORE CLINT ARCHIVIO 1</t>
  </si>
  <si>
    <t>CONDIZIONATORE CLINT ARCHIVIO 2</t>
  </si>
  <si>
    <t>ARMADIO IN LEGNO ROVERE E STRUTTURA GRIGIO ARGENTO COMPOSTO DA: PARTE SOVRASTANTE DA 3 RIPIANI A GIORNO E 4 RIPIANI CON DUE ANTE; PARTE SOTTOSTANTE DA 5 RIPIANI CON 3 ANTE      CM 135X45,5X194</t>
  </si>
  <si>
    <t>CASSETTIERA IN LEGNO ROVERE E STRUTTURA METALLICA GRIGIO ARGENTO COMPOSTA DA 3 CASSETTI - CM 42X54,5XH54</t>
  </si>
  <si>
    <t>ARMADIO  IN LEGNO ROVERE E STRUTTURA GRIGIO ARGENTO COMPOSTO DA:                                    PARTE SOVRASTANTE  DA 9 RIPIANI E 6 ANTE; PARTE SOTTOSTANTE DA 9 RIPIANI E 6 ANTE                     CM 274X45,5XH194</t>
  </si>
  <si>
    <t>ARMADIO IN LEGNO ROVERE E STRUTTURA GRIGIO ARGENTO COMPOSTO DA: PARTE SOVRASTANTE DA 4 RIPIANI CON 2 ANTE E 3 RIPIANI A GIORNO; PARTE SOTTOSTANTE DA 4 RIPIANI CON 4 ANTE          CM 195X45,5XH194</t>
  </si>
  <si>
    <t>BANCONE AD ELLE  IN LEGNO ROVERE E STRUTTURA GRIGIO ARGENTO COMPOSTO DA: PARTE FRONTALE 6 RIPIANI E 4 ANTE - CM184X47,5XH81,5; PARTE LATERALE 6 RIPIANI A GIORNO CON UN DIVISTORIO - CM 138X47,5X81,5</t>
  </si>
  <si>
    <t>Etichetta</t>
  </si>
  <si>
    <t>SEDIA DATTILO CON STRUTTURA IN METALLO CROMATO, GIREVOLE, SCHIENALE E SEDILE IMBOTTITO IN SKY NERO</t>
  </si>
  <si>
    <t>SPA CAU SERV. - ROMA</t>
  </si>
  <si>
    <t>B13</t>
  </si>
  <si>
    <t>Coeff.</t>
  </si>
  <si>
    <t>MOBILE IN LEGNO ROVERE E STRUTTURA GRIGIO ARGENTO, 3 RIPIANI E 2 ANTE - F.TO CM 94X47XH81</t>
  </si>
  <si>
    <t>ARMADIO BLINDATO NERO CON 3 ANTE SINGOLE E 2 DOPPIE, SCORREVOLI SU PEDANA - F.TO CM 280X122,5XH216</t>
  </si>
  <si>
    <t>SCRIVANIA IN LEGNO ROVERE E STRUTTURA GRIGIO ARGENTO - F.TO CM 160X80X72</t>
  </si>
  <si>
    <t>CASSETTIERA IN LEGNO ROVERE E STRUTTURA GRIGIO ARGENTO, 3 CASSETTI - F.TO CM 42X54,5XH54</t>
  </si>
  <si>
    <t>SCRIVANIA AD ELLE  IN LEGNO ROVERE E STRUTTURA GRIGIO ARGENTO: PARTE FRONTALE CM 160X80XH72, PARTE LATERALE CM 80X60XH72</t>
  </si>
  <si>
    <t>SCRIVANIA AD ELLE  IN LEGNO ROVERE E STRUTTURA GRIGIO ARGENTO: PARTE FRONTALE CM 240X80XH72 - PARTE LATERALE CM 80X80XH72</t>
  </si>
  <si>
    <t>SCRIVANIA  IN LEGNO ROVERE E STRUTTURA GRIGIO ARGENTO - CM 160X80XH72</t>
  </si>
  <si>
    <t>ARMADIO IN LEGNO ROVERE E STRUTTURA GRIGIO ARGENTO COMPOSTO DA: PARTE SUPERIORE 6 RIPIANI E 4 ANTE, PARTE INFERIORE 6 RIPIANI E 4 ANTE.F.TO 183,5X45,5XH196</t>
  </si>
  <si>
    <t>ARMADIO IN LEGNO ROVERE E STRUTTURA GRIGIO ARGENTO COMPOSTO DA: PARTE SUPERIORE 3 RIPIANI E 2 ANTE, PARTE INFERIORE 3 RIPIANI E 2 ANTE.F.TO 93,5X45,5XH196</t>
  </si>
  <si>
    <t>ANNI 70/80</t>
  </si>
  <si>
    <t xml:space="preserve">QUADRO a pannello con relativo vetro su porta di accesso sita nel corridoio </t>
  </si>
  <si>
    <t>STANZA B - CORRIDOIO</t>
  </si>
  <si>
    <t>QUADRO a pannello con relativo vetro  su porta di accesso sita nel corridoio</t>
  </si>
  <si>
    <t>QUADRO a pannello con relativo vetro  su porta di accesso sala conferenze</t>
  </si>
  <si>
    <t>B14</t>
  </si>
  <si>
    <t>B15</t>
  </si>
  <si>
    <t>B16</t>
  </si>
  <si>
    <t>STANZA G - SALA CONFERENZE DOTTOR ADELMO STRACCAMORE</t>
  </si>
  <si>
    <t>PEDANE A SCIVOLO VERNICIATE COME POLTRONE CON NASTRO ANTISCIVOLO</t>
  </si>
  <si>
    <t>FALEGNAMERIA TAGLIAFERRI FERNANDO</t>
  </si>
  <si>
    <t>COPERTURA APPARECCHIATURE ELETTRICHE IMPIANTO DI CONDIZIONAMENTO SUL TERRAZZO</t>
  </si>
  <si>
    <t>TERMOIMPIANTI 2006 - FATT. 12 DEL 08/05/2009</t>
  </si>
  <si>
    <t>TERMOIMPIANTI 2006 - FATT. 27 DEL 30/07/2008</t>
  </si>
  <si>
    <t>CONDIZIONATORI E CENTRALE TERMICA - ACCONTO</t>
  </si>
  <si>
    <t>STUFETTA PUMBA</t>
  </si>
  <si>
    <t xml:space="preserve">SCRIVANIA BIA-MAR   CON TRE CASSETTI LATERALI - CM 190X79XH75,5  </t>
  </si>
  <si>
    <t xml:space="preserve">IMPIANTO ELETTRICO </t>
  </si>
  <si>
    <t>M.C. IMPIANTI SNC - FATT. N.30/07 DEL 13/06/2007</t>
  </si>
  <si>
    <t>SEDIA POLTRONCINA IN LEGNO CON SPALLIERA E BRACCIOLI RIVESTITA CON VELLUTO AZZURRO</t>
  </si>
  <si>
    <t>LIBRERIA BIA-MAR CON IN BASSO 2 ANTE  SCORREVOLI IN METALLO E IN ALTO E 2 ANTE SCORREVOLI IN VETRO</t>
  </si>
  <si>
    <t>SEDIA POLTRONCINA IN LEGNO CON SCHIENALE E BRACCIOLI RIVESTITA IN VELLUTO BLU</t>
  </si>
  <si>
    <t>F. CONTI SNC - FATT. 423 DEL 27/12/2004</t>
  </si>
  <si>
    <t>SGABELLO METALLICO SEDUTA NERA</t>
  </si>
  <si>
    <t>FERRI SCONTRINO DEL 28/04/1999</t>
  </si>
  <si>
    <t>A35</t>
  </si>
  <si>
    <t>C24</t>
  </si>
  <si>
    <t>CST CICCARELLI - FATT.364 DEL 04/11/1996</t>
  </si>
  <si>
    <t>STANZA R - ARCHIVIO - 2 PIANO</t>
  </si>
  <si>
    <t>TAVOLO  LEGNO CON PIANO RIVESTITO IN FORMICA VERDE PRIVO DI CASSETTI - CM 101X71</t>
  </si>
  <si>
    <t>Feltel di Ferriccioni</t>
  </si>
  <si>
    <t>CONDIZIONATORE RIELLO</t>
  </si>
  <si>
    <t>Q12</t>
  </si>
  <si>
    <t>Q11</t>
  </si>
  <si>
    <t>Q10</t>
  </si>
  <si>
    <t xml:space="preserve">CONDIZIONATORE CLINT BIBLIOTECA </t>
  </si>
  <si>
    <t xml:space="preserve">CONDIZIONATOR CLINT BLIBLIOTECA </t>
  </si>
  <si>
    <t>ARMADIO IN FERRO OLIVETTI CON DUE ANTE SCORREVOLI - CM 115,5X45XH195</t>
  </si>
  <si>
    <t>MASTERIZZATORE DVDRW LG 16X</t>
  </si>
  <si>
    <t>SYLVER COMPUTER - FATT. N. 252 DEL 17/07/2006</t>
  </si>
  <si>
    <t>SALDO LAVORI IMPIANTO ELETTRICO PER IMPIANTO DI CONDIZIONAMENTO</t>
  </si>
  <si>
    <t>M.C. IMPIANTI SNC - FATT. N. 35/11 DEL 19/11/2011</t>
  </si>
  <si>
    <t>DITTA BARBIERI (INVENTARIO N. 351)</t>
  </si>
  <si>
    <t>NUNNARI -  Bolla 50/10 del 23/06/2010 - Fattura n 0085 del 26/07/2010</t>
  </si>
  <si>
    <t>NUNNARI -  Bolla n. 51 del 29/06/2010Fattura N 0085/V DEL 26/07/2010</t>
  </si>
  <si>
    <t>B17</t>
  </si>
  <si>
    <t>Q8</t>
  </si>
  <si>
    <t>SEDIE SEDUTA PLIA</t>
  </si>
  <si>
    <t>Nunnari -  Bolla 50/10 del 23/06/2010 - Fattura 085/V DEL 26/07/2010</t>
  </si>
  <si>
    <t>Nunnari - Bolla 50/10 del 23/06/2010 - Fattura 085/V DEL 26/07/2010</t>
  </si>
  <si>
    <t xml:space="preserve">Nunnari  </t>
  </si>
  <si>
    <t>UFFICIO 2001 DI CONTI &amp; C. SNC 27/12/2004</t>
  </si>
  <si>
    <t>DITTA CAU SUD - 29/07/1981</t>
  </si>
  <si>
    <t>DITTA CAU SUD 29/07/1981</t>
  </si>
  <si>
    <t>SPA CAU SERV. VIA TIBURTINA N. 607 - ROMA 10/02/1978</t>
  </si>
  <si>
    <t>DITTA BARBIERI - 26/05/1999</t>
  </si>
  <si>
    <t>SPA CAU SUD VIA TIBURTINA N. 607 - ROMA - 10/02/1978</t>
  </si>
  <si>
    <t>ARMADIO IN VETRO e IN NOBILITATO GRIGIO SCURO CM 180X47XH205  costituito da: parte inferiore 4 ante  e parte superiore 2 ante laterali in metallo e 2 ante centrali in vetro.</t>
  </si>
  <si>
    <t>ARMADIO IN LEGNO CM 200X45XH200 costituito da: parte inferiore 2 ante in legno e parte superiore 2 ante in vetro.</t>
  </si>
  <si>
    <t>SGABELLO CON STRUTTURA METALLICA E SEDUTA IN LEGNO</t>
  </si>
  <si>
    <t>F14</t>
  </si>
  <si>
    <t>S1</t>
  </si>
  <si>
    <t>Q14</t>
  </si>
  <si>
    <t>Valore stimato</t>
  </si>
  <si>
    <t>ANNI 80</t>
  </si>
  <si>
    <t>anni '70</t>
  </si>
  <si>
    <t>ANNI '80</t>
  </si>
  <si>
    <t>TERMOIMPIANTI DI MINOTTI S. FATT. 52 DEL 21/09/2015</t>
  </si>
  <si>
    <t>ANNI 2000</t>
  </si>
  <si>
    <t xml:space="preserve">NUNNARI - FATT. 85/V DEL 26/07/10 -  </t>
  </si>
  <si>
    <t>LIBRERIA IN LEGNO COSTITUITA DA PARTE SUPERIORE: TAMPONATURE LATERALI E TRE INTERNE; 12 RIPIANI; 4 CRISTALLI SCORREVOLI SU GUIDE IN OTTONE. DIMENSIONI: LUNGH. METRI 3,32 - ALTEZZA METRI 1,61 - PROFONDITA' CM 25,5. PARTE INFERIORE: 4 ARMADIETTI, CIASCUNO CON UN RIPIANO E DUE SPORTELLI. DIMENSIONI: LUNGHEZZA METRI 3,53, ALTEZZA CM 89,5, PROFONDITA' CM. 42</t>
  </si>
  <si>
    <t>Termoimpianti di Minotti S. - Fatt. 52 del 21/09/2015</t>
  </si>
  <si>
    <t>STANZA S - ARCHIVIO 3 PIANO</t>
  </si>
  <si>
    <t>BANCONE IN FERRO CON PIANO IN AMINATO PLASTICO, DUE SPORTELLI - F.TO 100X46X93 CM</t>
  </si>
  <si>
    <t>S.P.A. CAU SUD - ROMA</t>
  </si>
  <si>
    <t>SCAFFALATURA METALLICA - 4 RIPIANI - F.TO 100X40X197 CM</t>
  </si>
  <si>
    <t>SCAFFALATURA METALLICA - 8 RIPIANI - F.TO 260X40X197 CM</t>
  </si>
  <si>
    <t>CABINE ELETTORALI</t>
  </si>
  <si>
    <t>CIVISTAMPA SEVESO (MI)</t>
  </si>
  <si>
    <t>SCAFFALATURA METALLICA F.TO 300X40X200</t>
  </si>
  <si>
    <t>S2</t>
  </si>
  <si>
    <t>S3</t>
  </si>
  <si>
    <t>S4</t>
  </si>
  <si>
    <t>S5</t>
  </si>
  <si>
    <t>S7</t>
  </si>
  <si>
    <t>S9</t>
  </si>
  <si>
    <t>gia' dismessa</t>
  </si>
  <si>
    <t>BANCONE IN FERRO CON PIANO IN LAMINATO PLASTICO, DUE SPORTELLI - F.TO 120X46X95</t>
  </si>
  <si>
    <t>BANCONE IN FERRO CON PIANO IN LAMINATO PLASTICO, DUE SPORTELLI - F.TO 120X46X95 CM</t>
  </si>
  <si>
    <t>CARRELLO PORTADOCUMENTI</t>
  </si>
  <si>
    <t>S10</t>
  </si>
  <si>
    <t>S11</t>
  </si>
  <si>
    <t>S12</t>
  </si>
  <si>
    <t>SPA CAU SUD - VIA TIBURTINA N. 607 - ROMA - 01/12/1977</t>
  </si>
  <si>
    <t>Anni</t>
  </si>
  <si>
    <t xml:space="preserve">Ubicazione: STANZA A - SEGRETERIA /FRONT OFFICE </t>
  </si>
  <si>
    <t>CO.MAR. di Costantini Marco Fatt.2019-1 del 26/04/2019</t>
  </si>
  <si>
    <t>Server</t>
  </si>
  <si>
    <t>L'Ufficio 2000 di Spinelli &amp; C. snc</t>
  </si>
  <si>
    <t>F15</t>
  </si>
  <si>
    <t>Sostituzione infissi</t>
  </si>
  <si>
    <t>Gesuale DavideFatt. 53 del 10/12/19</t>
  </si>
  <si>
    <t>Gesuale Davide fatt. 41 del 08/08/19</t>
  </si>
  <si>
    <t>Gesuale Davide Fatt. 29 del 27/05/19</t>
  </si>
  <si>
    <t>Quota Ammortamento</t>
  </si>
  <si>
    <t>Fondo Ammortamento</t>
  </si>
  <si>
    <t>A37</t>
  </si>
  <si>
    <t>PANNELLI IN PLEXIGAS</t>
  </si>
  <si>
    <t>Tendocoperture Srl Fatt. 1187 del 15/10/20</t>
  </si>
  <si>
    <t>B18</t>
  </si>
  <si>
    <t>PIANTANA CON DISTRIBUTORE AUTOMATICO PER IGIENIZZANTE</t>
  </si>
  <si>
    <t>ELLESI DI FABRIZI M. PAOLA FATT. 227 DEL 31/12/2020</t>
  </si>
  <si>
    <t>B19</t>
  </si>
  <si>
    <t>C26</t>
  </si>
  <si>
    <t>G17</t>
  </si>
  <si>
    <t>TICOM Fatt. 2020-1 del 12/02/20</t>
  </si>
  <si>
    <t>Caldaia a condensazione</t>
  </si>
  <si>
    <t>Ristrutturazione fabbricato</t>
  </si>
  <si>
    <t>Multiservice Fatt. 44 del 21/12/2020</t>
  </si>
  <si>
    <t>Multiservice Fatt. 34 del 09/11/2020</t>
  </si>
  <si>
    <t>Multiservice Fatt. 35 del 09/11/2020</t>
  </si>
  <si>
    <t>Lavori sede</t>
  </si>
  <si>
    <t>Termoimpianti 2006 Fatt.001/PA 22/01/20</t>
  </si>
  <si>
    <t>RILEVATORE PRESENZE</t>
  </si>
  <si>
    <t>SVAR Sas di Sartori  FATT. 211159 DEL 30/07/2021</t>
  </si>
  <si>
    <t>F16</t>
  </si>
  <si>
    <t>Securpol Fatt. 1465 del 27/02/2021</t>
  </si>
  <si>
    <t>Multiservice Fatt. PA-4 del 15/12/2021</t>
  </si>
  <si>
    <t>Multiservice Fatt. PA-3 del 14/10/2021</t>
  </si>
  <si>
    <t>Multiservice Fatt. PA-1 del 09/08/2021</t>
  </si>
  <si>
    <t>INSTALLAZIONE ANTIFURTO</t>
  </si>
  <si>
    <t xml:space="preserve">UNIEURO FATT. 5008/B2 DEL 17/12/2007 (n 4 stufette) </t>
  </si>
  <si>
    <t xml:space="preserve">ARMADIO IN FERRO OLIVETTI SYNTHESIS CON 5 RIPIANI E 2 ANTE  </t>
  </si>
  <si>
    <t>ORDINE PROVINCIALE DEI MEDICI CHIRURGHI E DEGLI ODONTOIATRI DI FROSINONE</t>
  </si>
  <si>
    <t>Allegato n. ….  alla delibera n.  .../  del………………</t>
  </si>
  <si>
    <t>In applicazione della deliberazione N°                   con la precisazione che il piano di ammortamento è stato applicato a decorrere dall'anno di acquisto o di prima valutazione del bene.</t>
  </si>
  <si>
    <t>VALORE ACQUISTO</t>
  </si>
  <si>
    <t>VALORE AGGIORNATO</t>
  </si>
  <si>
    <t>FONDI AMMORTAMENTO</t>
  </si>
  <si>
    <t>TOTALI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</si>
  <si>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</si>
  <si>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</si>
  <si>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</si>
  <si>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</si>
  <si>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</si>
  <si>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</si>
  <si>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</si>
  <si>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</si>
  <si>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</si>
  <si>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</si>
  <si>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 SCALE</t>
  </si>
  <si>
    <t>U1</t>
  </si>
  <si>
    <t>U2</t>
  </si>
  <si>
    <t>U3</t>
  </si>
  <si>
    <t>U4</t>
  </si>
  <si>
    <t>U5</t>
  </si>
  <si>
    <t>U6</t>
  </si>
  <si>
    <t>U7</t>
  </si>
  <si>
    <t>U8</t>
  </si>
  <si>
    <t>U9</t>
  </si>
  <si>
    <t>U10</t>
  </si>
  <si>
    <t>U11</t>
  </si>
  <si>
    <t>U12</t>
  </si>
  <si>
    <t>U13</t>
  </si>
  <si>
    <t>U14</t>
  </si>
  <si>
    <t>U15</t>
  </si>
  <si>
    <t>U16</t>
  </si>
  <si>
    <t>U17</t>
  </si>
  <si>
    <t>U18</t>
  </si>
  <si>
    <t>U19</t>
  </si>
  <si>
    <t>U20</t>
  </si>
  <si>
    <t>U21</t>
  </si>
  <si>
    <t>U22</t>
  </si>
  <si>
    <t>U23</t>
  </si>
  <si>
    <t>U24</t>
  </si>
  <si>
    <t>U25</t>
  </si>
  <si>
    <t xml:space="preserve">STANZA A - SEGRETERIA /FRONT OFFICE </t>
  </si>
  <si>
    <t>UBICAZIONE</t>
  </si>
  <si>
    <t>U - IMPIANTI</t>
  </si>
  <si>
    <t>U IMPIANTI</t>
  </si>
  <si>
    <t>O15</t>
  </si>
  <si>
    <t>PC DESKTOP LENOVO V50T GEN 2-13IOB</t>
  </si>
  <si>
    <t>STAMPANTE BROTHER HL-L2310D</t>
  </si>
  <si>
    <t>O16</t>
  </si>
  <si>
    <t>LICENZA OFFICE</t>
  </si>
  <si>
    <t>A38</t>
  </si>
  <si>
    <t>A39</t>
  </si>
  <si>
    <t>MOBILETTO FINITURA ROVERE CON ANTE IN VETRO</t>
  </si>
  <si>
    <t>CASSETTIERA FINITURA ROVERE</t>
  </si>
  <si>
    <t>Mauro Paganini Fattura 26/22 del 26/07/22</t>
  </si>
  <si>
    <t xml:space="preserve">Mauro Paganini Fattura 26/22 del 26/07/22 </t>
  </si>
  <si>
    <t>L'UFFICIO 2000 - fatt. 3/226 del 05/12/2022</t>
  </si>
  <si>
    <t>HP LASERJET MFP M140we Printer: EU</t>
  </si>
  <si>
    <t>HP  ITALY SRL Fatt. n. 9088003714 del 28/07/22</t>
  </si>
  <si>
    <t>V1</t>
  </si>
  <si>
    <t>PORTONI</t>
  </si>
  <si>
    <t>U26</t>
  </si>
  <si>
    <t>Multiservice Fatt. PA-1 del 26/01/2022</t>
  </si>
  <si>
    <t>U27</t>
  </si>
  <si>
    <t>Multiservice Fatt. PA-2 del 22/07/2022</t>
  </si>
  <si>
    <t>U28</t>
  </si>
  <si>
    <t>Impianto elettrico</t>
  </si>
  <si>
    <t>Colatosti Daniele Fatt.45/2022 del 05/05/2022</t>
  </si>
  <si>
    <t>U29</t>
  </si>
  <si>
    <t>Turrini Massimiliano Fatt. 3/PA del 15/03/2022</t>
  </si>
  <si>
    <t>V - INGRESSI</t>
  </si>
  <si>
    <t>SEDIA SEALIFE ROSSA</t>
  </si>
  <si>
    <t>BENOFFICE SRL - Fatt.FE001874 del 26/09/2023</t>
  </si>
  <si>
    <t>U30</t>
  </si>
  <si>
    <t>Fornitura e posa in opera infissi tapparelle</t>
  </si>
  <si>
    <t>Rotondi Infissi Srl Fatt. 141 del 03/08/2023</t>
  </si>
  <si>
    <t>Rotondi Infissi Srl Fatt. 165 del 27/09/2023</t>
  </si>
  <si>
    <t>MULTIFUNZIONE SHARP BP50C55 MATR. 35082923</t>
  </si>
  <si>
    <t>DITTA COPPOTELLI di COPPOTELLI PIER LUIGI Fatt. 58-2 del 11/10/23</t>
  </si>
  <si>
    <t>Multiservice Fatt. 32 del 14/10/2020</t>
  </si>
  <si>
    <t>Q15</t>
  </si>
  <si>
    <t>Q16</t>
  </si>
  <si>
    <t>Quota Amm.to</t>
  </si>
  <si>
    <t>Fondo Amm.nto</t>
  </si>
  <si>
    <t>Cl.</t>
  </si>
  <si>
    <t>Cl</t>
  </si>
  <si>
    <t>Fondo Amm.o</t>
  </si>
  <si>
    <t>STANZA G - SALA CONFERENZE</t>
  </si>
  <si>
    <t>Class.</t>
  </si>
  <si>
    <t>CLIMATIZZATORI SAMSUNG WINDFREE</t>
  </si>
  <si>
    <t>CALDO FREDDO SRL (Fatt. n. 8 del 04/06/2024 3 n. 4 del 11/03/2024)</t>
  </si>
  <si>
    <t>CLIMATIZZATORE SAMSUNG WINDFREE</t>
  </si>
  <si>
    <t>CONDIZIONATORE MIDEA</t>
  </si>
  <si>
    <t>CALDO FREDDO SRL (Fatt. n. 7/24 del 04/06/2024)</t>
  </si>
  <si>
    <t>VIDEOCITOFONO</t>
  </si>
  <si>
    <t>SA.MA. di Savo Mario</t>
  </si>
  <si>
    <t xml:space="preserve">MACCHINETTA CAFFE' </t>
  </si>
  <si>
    <t xml:space="preserve">FRIGORIFERO 151 LT </t>
  </si>
  <si>
    <t>EXPERT FROSINONE NOVARES LUCARELLI SRL</t>
  </si>
  <si>
    <t>GRELAV SRLS</t>
  </si>
  <si>
    <t>DITTA COPPOTELLI di COPPOTELLI PIER LUIGI Fatture 2024</t>
  </si>
  <si>
    <t>Hard disk per server</t>
  </si>
  <si>
    <t>L'ufficio 2000 s.n.c. di Spinelli &amp; c.</t>
  </si>
  <si>
    <t>A21</t>
  </si>
  <si>
    <t>A33</t>
  </si>
  <si>
    <t>A34</t>
  </si>
  <si>
    <t>A36</t>
  </si>
  <si>
    <t>A18</t>
  </si>
  <si>
    <t xml:space="preserve">Valore
contabile al 31/12/2024 </t>
  </si>
  <si>
    <t xml:space="preserve">Inventario Anno 2024 </t>
  </si>
  <si>
    <t>C9</t>
  </si>
  <si>
    <t>C11</t>
  </si>
  <si>
    <t>C19</t>
  </si>
  <si>
    <t>C22</t>
  </si>
  <si>
    <t>C23</t>
  </si>
  <si>
    <t>C25</t>
  </si>
  <si>
    <t>D2</t>
  </si>
  <si>
    <t>F6</t>
  </si>
  <si>
    <t>G15</t>
  </si>
  <si>
    <t>G18</t>
  </si>
  <si>
    <t>H6</t>
  </si>
  <si>
    <t>I20</t>
  </si>
  <si>
    <t>omaggio nunnari 2011</t>
  </si>
  <si>
    <t>M16</t>
  </si>
  <si>
    <t xml:space="preserve">Inventario Anno 2024    </t>
  </si>
  <si>
    <t xml:space="preserve">Inventario Anno 2024  </t>
  </si>
  <si>
    <t>O7</t>
  </si>
  <si>
    <t>Inventario Anno 2024</t>
  </si>
  <si>
    <t>P8</t>
  </si>
  <si>
    <t xml:space="preserve">Inventario Anno 2024   </t>
  </si>
  <si>
    <t>V2</t>
  </si>
  <si>
    <t>SA.MA. di Savo Mario (Fatt. 1/24 del 26/03/2024)</t>
  </si>
  <si>
    <t>IMPIANTO ELETTRICO UTA -  ACCONTO</t>
  </si>
  <si>
    <t>V INGRESSI</t>
  </si>
  <si>
    <t>SILVELOX GROUP SPA Fatt. 4621  02/08/2022 e  Fatt. 6640  23/11/2022</t>
  </si>
  <si>
    <t>REGISTRO INVENTARIO DEI BENI MOBILI AL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</si>
</sst>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10]General"/>
    <numFmt numFmtId="165" formatCode="0.000"/>
    <numFmt numFmtId="166" formatCode="#,##0.00\ &quot;€&quot;"/>
    <numFmt numFmtId="167" formatCode="&quot; &quot;#,##0.00&quot; &quot;;&quot;-&quot;#,##0.00&quot; &quot;;&quot; -&quot;#&quot; &quot;;&quot; &quot;@&quot; &quot;"/>
    <numFmt numFmtId="168" formatCode="[$€-410]&quot; &quot;#,##0.00;[Red]&quot;-&quot;[$€-410]&quot; &quot;#,##0.00"/>
    <numFmt numFmtId="169" formatCode="_-* #,##0.00\ [$€-410]_-;\-* #,##0.00\ [$€-410]_-;_-* &quot;-&quot;??\ [$€-410]_-;_-@_-"/>
    <numFmt numFmtId="170" formatCode="#,##0.00\ _€"/>
  </numFmts>
  <fonts count="38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color rgb="FF3F3F3F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6"/>
      <name val="Arial"/>
      <family val="2"/>
    </font>
    <font>
      <b/>
      <sz val="5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2"/>
      <name val="Times New Roman"/>
      <family val="1"/>
    </font>
    <font>
      <b/>
      <sz val="24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u/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sz val="8"/>
      <name val="Calibri"/>
      <family val="2"/>
      <scheme val="minor"/>
    </font>
    <font>
      <sz val="9"/>
      <color rgb="FF000000"/>
      <name val="Arial"/>
      <family val="2"/>
    </font>
    <font>
      <sz val="9"/>
      <name val="Calibri"/>
      <family val="2"/>
      <scheme val="minor"/>
    </font>
    <font>
      <sz val="12"/>
      <color rgb="FF000000"/>
      <name val="Arial"/>
      <family val="2"/>
    </font>
    <font>
      <sz val="9"/>
      <color rgb="FFFF0000"/>
      <name val="Arial"/>
      <family val="2"/>
    </font>
    <font>
      <sz val="11"/>
      <color theme="1"/>
      <name val="Calibri"/>
      <family val="2"/>
      <scheme val="minor"/>
    </font>
    <font>
      <sz val="9"/>
      <color rgb="FF0070C0"/>
      <name val="Arial"/>
      <family val="2"/>
    </font>
    <font>
      <sz val="8"/>
      <color rgb="FF0070C0"/>
      <name val="Arial"/>
      <family val="2"/>
    </font>
    <font>
      <sz val="11"/>
      <color rgb="FF0070C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164" fontId="1" fillId="0" borderId="0" applyBorder="0" applyProtection="0"/>
    <xf numFmtId="0" fontId="5" fillId="0" borderId="0"/>
    <xf numFmtId="167" fontId="1" fillId="0" borderId="0" applyBorder="0" applyProtection="0"/>
    <xf numFmtId="164" fontId="6" fillId="3" borderId="2" applyProtection="0"/>
    <xf numFmtId="0" fontId="7" fillId="0" borderId="0" applyNumberFormat="0" applyBorder="0" applyProtection="0">
      <alignment horizontal="center"/>
    </xf>
    <xf numFmtId="0" fontId="7" fillId="0" borderId="0" applyNumberFormat="0" applyBorder="0" applyProtection="0">
      <alignment horizontal="center" textRotation="90"/>
    </xf>
    <xf numFmtId="0" fontId="8" fillId="0" borderId="0" applyNumberFormat="0" applyBorder="0" applyProtection="0"/>
    <xf numFmtId="168" fontId="8" fillId="0" borderId="0" applyBorder="0" applyProtection="0"/>
    <xf numFmtId="9" fontId="31" fillId="0" borderId="0" applyFont="0" applyFill="0" applyBorder="0" applyAlignment="0" applyProtection="0"/>
  </cellStyleXfs>
  <cellXfs count="271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6" fontId="2" fillId="0" borderId="1" xfId="0" applyNumberFormat="1" applyFont="1" applyBorder="1" applyAlignment="1">
      <alignment horizontal="center"/>
    </xf>
    <xf numFmtId="164" fontId="3" fillId="0" borderId="0" xfId="1" applyFont="1" applyBorder="1" applyAlignment="1" applyProtection="1">
      <alignment horizontal="center"/>
    </xf>
    <xf numFmtId="164" fontId="2" fillId="0" borderId="0" xfId="1" applyFont="1" applyBorder="1" applyAlignment="1" applyProtection="1">
      <alignment horizontal="center" wrapText="1"/>
    </xf>
    <xf numFmtId="0" fontId="2" fillId="0" borderId="0" xfId="1" applyNumberFormat="1" applyFont="1" applyBorder="1" applyAlignment="1" applyProtection="1">
      <alignment horizontal="center"/>
    </xf>
    <xf numFmtId="164" fontId="2" fillId="0" borderId="0" xfId="1" applyFont="1" applyBorder="1" applyAlignment="1" applyProtection="1">
      <alignment horizontal="left"/>
    </xf>
    <xf numFmtId="166" fontId="2" fillId="0" borderId="0" xfId="1" applyNumberFormat="1" applyFont="1" applyBorder="1" applyAlignment="1" applyProtection="1">
      <alignment horizontal="center"/>
    </xf>
    <xf numFmtId="164" fontId="2" fillId="0" borderId="0" xfId="1" applyFont="1" applyBorder="1" applyAlignment="1" applyProtection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164" fontId="11" fillId="0" borderId="0" xfId="1" applyFont="1" applyBorder="1" applyAlignment="1" applyProtection="1">
      <alignment horizontal="center"/>
    </xf>
    <xf numFmtId="164" fontId="11" fillId="0" borderId="0" xfId="1" applyFont="1" applyBorder="1" applyAlignment="1" applyProtection="1">
      <alignment horizontal="left"/>
    </xf>
    <xf numFmtId="0" fontId="2" fillId="0" borderId="0" xfId="0" applyFont="1" applyAlignment="1">
      <alignment horizontal="left"/>
    </xf>
    <xf numFmtId="164" fontId="13" fillId="0" borderId="0" xfId="1" applyFont="1" applyBorder="1" applyAlignment="1" applyProtection="1">
      <alignment horizontal="left"/>
    </xf>
    <xf numFmtId="164" fontId="15" fillId="0" borderId="1" xfId="1" applyFont="1" applyBorder="1" applyAlignment="1" applyProtection="1">
      <alignment horizontal="center" wrapText="1" shrinkToFit="1"/>
    </xf>
    <xf numFmtId="164" fontId="15" fillId="0" borderId="1" xfId="1" applyFont="1" applyBorder="1" applyAlignment="1" applyProtection="1">
      <alignment horizontal="left" wrapText="1" shrinkToFit="1"/>
    </xf>
    <xf numFmtId="166" fontId="15" fillId="0" borderId="1" xfId="1" applyNumberFormat="1" applyFont="1" applyBorder="1" applyAlignment="1" applyProtection="1">
      <alignment horizontal="center" shrinkToFit="1"/>
    </xf>
    <xf numFmtId="0" fontId="15" fillId="0" borderId="1" xfId="0" applyFont="1" applyBorder="1" applyAlignment="1">
      <alignment horizontal="center"/>
    </xf>
    <xf numFmtId="0" fontId="17" fillId="0" borderId="0" xfId="0" applyFont="1"/>
    <xf numFmtId="164" fontId="3" fillId="0" borderId="1" xfId="1" applyFont="1" applyBorder="1" applyAlignment="1" applyProtection="1">
      <alignment horizontal="center"/>
    </xf>
    <xf numFmtId="164" fontId="2" fillId="0" borderId="1" xfId="1" applyFont="1" applyBorder="1" applyAlignment="1" applyProtection="1">
      <alignment wrapText="1"/>
    </xf>
    <xf numFmtId="164" fontId="2" fillId="0" borderId="1" xfId="1" applyFont="1" applyBorder="1" applyProtection="1"/>
    <xf numFmtId="0" fontId="2" fillId="0" borderId="1" xfId="1" applyNumberFormat="1" applyFont="1" applyBorder="1" applyAlignment="1" applyProtection="1">
      <alignment horizontal="center"/>
    </xf>
    <xf numFmtId="164" fontId="2" fillId="0" borderId="1" xfId="1" applyFont="1" applyBorder="1" applyAlignment="1" applyProtection="1">
      <alignment horizontal="left"/>
    </xf>
    <xf numFmtId="164" fontId="2" fillId="0" borderId="1" xfId="1" applyFont="1" applyBorder="1" applyAlignment="1" applyProtection="1">
      <alignment horizontal="center"/>
    </xf>
    <xf numFmtId="166" fontId="2" fillId="0" borderId="1" xfId="1" applyNumberFormat="1" applyFont="1" applyBorder="1" applyAlignment="1" applyProtection="1">
      <alignment horizontal="center"/>
    </xf>
    <xf numFmtId="164" fontId="2" fillId="0" borderId="1" xfId="1" applyFont="1" applyBorder="1" applyAlignment="1" applyProtection="1">
      <alignment horizontal="right"/>
    </xf>
    <xf numFmtId="165" fontId="3" fillId="0" borderId="1" xfId="1" applyNumberFormat="1" applyFont="1" applyBorder="1" applyAlignment="1" applyProtection="1">
      <alignment horizontal="center"/>
    </xf>
    <xf numFmtId="0" fontId="4" fillId="0" borderId="1" xfId="0" applyFont="1" applyBorder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/>
    </xf>
    <xf numFmtId="166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2" fillId="0" borderId="0" xfId="1" applyFont="1" applyBorder="1" applyAlignment="1" applyProtection="1">
      <alignment wrapText="1"/>
    </xf>
    <xf numFmtId="164" fontId="2" fillId="0" borderId="0" xfId="1" applyFont="1" applyBorder="1" applyProtection="1"/>
    <xf numFmtId="0" fontId="11" fillId="0" borderId="0" xfId="0" applyFont="1" applyAlignment="1">
      <alignment horizontal="left" wrapText="1"/>
    </xf>
    <xf numFmtId="164" fontId="2" fillId="0" borderId="0" xfId="1" applyFont="1" applyBorder="1" applyAlignment="1" applyProtection="1">
      <alignment horizontal="right"/>
    </xf>
    <xf numFmtId="0" fontId="2" fillId="0" borderId="1" xfId="0" applyFont="1" applyBorder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/>
    </xf>
    <xf numFmtId="0" fontId="4" fillId="2" borderId="0" xfId="0" applyFont="1" applyFill="1"/>
    <xf numFmtId="0" fontId="17" fillId="0" borderId="1" xfId="0" applyFont="1" applyBorder="1" applyAlignment="1">
      <alignment horizontal="center"/>
    </xf>
    <xf numFmtId="0" fontId="2" fillId="0" borderId="0" xfId="0" applyFont="1"/>
    <xf numFmtId="0" fontId="9" fillId="0" borderId="0" xfId="0" applyFont="1"/>
    <xf numFmtId="164" fontId="1" fillId="0" borderId="1" xfId="1" applyBorder="1" applyProtection="1"/>
    <xf numFmtId="164" fontId="25" fillId="0" borderId="1" xfId="1" applyFont="1" applyBorder="1" applyAlignment="1" applyProtection="1">
      <alignment horizontal="center"/>
    </xf>
    <xf numFmtId="164" fontId="22" fillId="0" borderId="1" xfId="1" applyFont="1" applyBorder="1" applyAlignment="1" applyProtection="1">
      <alignment horizontal="justify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right"/>
    </xf>
    <xf numFmtId="166" fontId="17" fillId="0" borderId="0" xfId="0" applyNumberFormat="1" applyFont="1" applyAlignment="1">
      <alignment horizontal="center"/>
    </xf>
    <xf numFmtId="0" fontId="15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64" fontId="15" fillId="0" borderId="0" xfId="1" applyFont="1" applyBorder="1" applyAlignment="1" applyProtection="1">
      <alignment horizontal="left"/>
    </xf>
    <xf numFmtId="0" fontId="15" fillId="0" borderId="0" xfId="0" applyFont="1"/>
    <xf numFmtId="164" fontId="17" fillId="0" borderId="0" xfId="1" applyFont="1" applyBorder="1" applyAlignment="1" applyProtection="1">
      <alignment horizontal="center"/>
    </xf>
    <xf numFmtId="164" fontId="17" fillId="0" borderId="0" xfId="1" applyFont="1" applyBorder="1" applyAlignment="1">
      <alignment horizontal="center" wrapText="1"/>
    </xf>
    <xf numFmtId="164" fontId="17" fillId="0" borderId="0" xfId="1" applyFont="1" applyBorder="1" applyAlignment="1">
      <alignment wrapText="1"/>
    </xf>
    <xf numFmtId="0" fontId="17" fillId="0" borderId="0" xfId="2" applyFont="1" applyAlignment="1">
      <alignment wrapText="1"/>
    </xf>
    <xf numFmtId="0" fontId="17" fillId="0" borderId="0" xfId="2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17" fillId="0" borderId="1" xfId="0" applyFont="1" applyBorder="1" applyAlignment="1">
      <alignment wrapText="1"/>
    </xf>
    <xf numFmtId="166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right"/>
    </xf>
    <xf numFmtId="164" fontId="29" fillId="0" borderId="1" xfId="1" applyFont="1" applyBorder="1" applyProtection="1"/>
    <xf numFmtId="0" fontId="12" fillId="0" borderId="0" xfId="0" applyFont="1" applyAlignment="1">
      <alignment horizontal="center"/>
    </xf>
    <xf numFmtId="0" fontId="12" fillId="0" borderId="0" xfId="0" applyFont="1"/>
    <xf numFmtId="164" fontId="17" fillId="0" borderId="1" xfId="1" applyFont="1" applyBorder="1" applyAlignment="1" applyProtection="1">
      <alignment horizontal="center"/>
    </xf>
    <xf numFmtId="0" fontId="15" fillId="0" borderId="1" xfId="0" applyFont="1" applyBorder="1"/>
    <xf numFmtId="164" fontId="17" fillId="0" borderId="1" xfId="1" applyFont="1" applyBorder="1" applyAlignment="1" applyProtection="1">
      <alignment wrapText="1"/>
    </xf>
    <xf numFmtId="164" fontId="15" fillId="0" borderId="1" xfId="1" applyFont="1" applyBorder="1" applyProtection="1"/>
    <xf numFmtId="0" fontId="17" fillId="0" borderId="1" xfId="1" applyNumberFormat="1" applyFont="1" applyBorder="1" applyAlignment="1" applyProtection="1">
      <alignment horizontal="center"/>
    </xf>
    <xf numFmtId="164" fontId="17" fillId="0" borderId="1" xfId="1" applyFont="1" applyBorder="1" applyAlignment="1" applyProtection="1">
      <alignment horizontal="right"/>
    </xf>
    <xf numFmtId="166" fontId="17" fillId="0" borderId="1" xfId="1" applyNumberFormat="1" applyFont="1" applyBorder="1" applyAlignment="1" applyProtection="1">
      <alignment horizontal="center"/>
    </xf>
    <xf numFmtId="0" fontId="17" fillId="0" borderId="1" xfId="0" applyFont="1" applyBorder="1"/>
    <xf numFmtId="164" fontId="21" fillId="0" borderId="0" xfId="1" applyFont="1" applyBorder="1" applyProtection="1"/>
    <xf numFmtId="164" fontId="1" fillId="0" borderId="0" xfId="1" applyBorder="1" applyProtection="1"/>
    <xf numFmtId="164" fontId="27" fillId="0" borderId="0" xfId="1" applyFont="1" applyBorder="1" applyProtection="1"/>
    <xf numFmtId="164" fontId="9" fillId="0" borderId="0" xfId="1" applyFont="1" applyBorder="1"/>
    <xf numFmtId="0" fontId="10" fillId="0" borderId="0" xfId="0" applyFont="1"/>
    <xf numFmtId="164" fontId="2" fillId="0" borderId="0" xfId="1" applyFont="1" applyBorder="1"/>
    <xf numFmtId="164" fontId="2" fillId="0" borderId="0" xfId="1" applyFont="1" applyBorder="1" applyAlignment="1">
      <alignment horizontal="center"/>
    </xf>
    <xf numFmtId="164" fontId="19" fillId="0" borderId="0" xfId="1" applyFont="1" applyBorder="1"/>
    <xf numFmtId="164" fontId="12" fillId="0" borderId="0" xfId="1" applyFont="1" applyBorder="1"/>
    <xf numFmtId="0" fontId="11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left" wrapText="1"/>
    </xf>
    <xf numFmtId="166" fontId="15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18" fillId="0" borderId="1" xfId="0" applyFont="1" applyBorder="1" applyAlignment="1">
      <alignment horizontal="center" wrapText="1"/>
    </xf>
    <xf numFmtId="164" fontId="2" fillId="0" borderId="1" xfId="1" applyFont="1" applyBorder="1" applyAlignment="1">
      <alignment horizontal="center" wrapText="1"/>
    </xf>
    <xf numFmtId="164" fontId="2" fillId="0" borderId="1" xfId="1" applyFont="1" applyBorder="1" applyAlignment="1">
      <alignment wrapText="1"/>
    </xf>
    <xf numFmtId="0" fontId="2" fillId="0" borderId="1" xfId="2" applyFont="1" applyBorder="1" applyAlignment="1">
      <alignment wrapText="1"/>
    </xf>
    <xf numFmtId="0" fontId="2" fillId="0" borderId="1" xfId="2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9" fillId="0" borderId="1" xfId="1" applyFont="1" applyBorder="1"/>
    <xf numFmtId="0" fontId="28" fillId="0" borderId="1" xfId="0" applyFont="1" applyBorder="1" applyAlignment="1">
      <alignment horizontal="center"/>
    </xf>
    <xf numFmtId="164" fontId="17" fillId="0" borderId="1" xfId="1" applyFont="1" applyBorder="1" applyAlignment="1">
      <alignment horizontal="center" wrapText="1"/>
    </xf>
    <xf numFmtId="164" fontId="17" fillId="0" borderId="1" xfId="1" applyFont="1" applyBorder="1" applyAlignment="1">
      <alignment wrapText="1"/>
    </xf>
    <xf numFmtId="0" fontId="17" fillId="0" borderId="1" xfId="2" applyFont="1" applyBorder="1" applyAlignment="1">
      <alignment wrapText="1"/>
    </xf>
    <xf numFmtId="0" fontId="17" fillId="0" borderId="1" xfId="2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166" fontId="2" fillId="0" borderId="1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166" fontId="2" fillId="2" borderId="1" xfId="0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left"/>
    </xf>
    <xf numFmtId="0" fontId="2" fillId="0" borderId="1" xfId="2" applyFont="1" applyBorder="1"/>
    <xf numFmtId="0" fontId="2" fillId="0" borderId="1" xfId="2" applyFont="1" applyBorder="1" applyAlignment="1">
      <alignment horizontal="center"/>
    </xf>
    <xf numFmtId="164" fontId="2" fillId="0" borderId="1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/>
    </xf>
    <xf numFmtId="166" fontId="2" fillId="0" borderId="1" xfId="1" applyNumberFormat="1" applyFont="1" applyBorder="1" applyAlignment="1">
      <alignment horizontal="center" wrapText="1"/>
    </xf>
    <xf numFmtId="164" fontId="2" fillId="0" borderId="1" xfId="1" applyFont="1" applyBorder="1"/>
    <xf numFmtId="164" fontId="2" fillId="0" borderId="1" xfId="1" applyFont="1" applyBorder="1" applyAlignment="1">
      <alignment horizontal="center"/>
    </xf>
    <xf numFmtId="0" fontId="12" fillId="0" borderId="1" xfId="0" applyFont="1" applyBorder="1" applyAlignment="1">
      <alignment horizontal="left" wrapText="1"/>
    </xf>
    <xf numFmtId="164" fontId="15" fillId="0" borderId="1" xfId="1" applyFont="1" applyBorder="1" applyAlignment="1" applyProtection="1">
      <alignment horizontal="left" shrinkToFit="1"/>
    </xf>
    <xf numFmtId="164" fontId="17" fillId="0" borderId="1" xfId="1" applyFont="1" applyBorder="1" applyAlignment="1">
      <alignment horizontal="right"/>
    </xf>
    <xf numFmtId="164" fontId="17" fillId="0" borderId="0" xfId="1" applyFont="1" applyBorder="1" applyAlignment="1">
      <alignment horizontal="right"/>
    </xf>
    <xf numFmtId="166" fontId="15" fillId="0" borderId="1" xfId="0" applyNumberFormat="1" applyFont="1" applyBorder="1" applyAlignment="1">
      <alignment horizontal="center" wrapText="1"/>
    </xf>
    <xf numFmtId="164" fontId="3" fillId="0" borderId="1" xfId="1" applyFont="1" applyBorder="1" applyAlignment="1" applyProtection="1">
      <alignment horizontal="center" wrapText="1"/>
    </xf>
    <xf numFmtId="164" fontId="14" fillId="0" borderId="1" xfId="1" applyFont="1" applyBorder="1" applyAlignment="1" applyProtection="1">
      <alignment horizontal="center" vertical="center" shrinkToFit="1"/>
    </xf>
    <xf numFmtId="164" fontId="15" fillId="0" borderId="1" xfId="1" applyFont="1" applyBorder="1" applyAlignment="1" applyProtection="1">
      <alignment horizontal="center" shrinkToFit="1"/>
    </xf>
    <xf numFmtId="164" fontId="15" fillId="0" borderId="1" xfId="1" applyFont="1" applyBorder="1" applyAlignment="1" applyProtection="1">
      <alignment shrinkToFit="1"/>
    </xf>
    <xf numFmtId="164" fontId="16" fillId="0" borderId="1" xfId="1" applyFont="1" applyBorder="1" applyAlignment="1" applyProtection="1">
      <alignment horizontal="center"/>
    </xf>
    <xf numFmtId="0" fontId="15" fillId="0" borderId="1" xfId="1" applyNumberFormat="1" applyFont="1" applyBorder="1" applyAlignment="1" applyProtection="1">
      <alignment horizontal="center" shrinkToFit="1"/>
    </xf>
    <xf numFmtId="164" fontId="14" fillId="0" borderId="1" xfId="1" applyFont="1" applyBorder="1" applyAlignment="1" applyProtection="1">
      <alignment horizontal="center" shrinkToFit="1"/>
    </xf>
    <xf numFmtId="0" fontId="16" fillId="0" borderId="1" xfId="0" applyFont="1" applyBorder="1" applyAlignment="1">
      <alignment horizontal="center"/>
    </xf>
    <xf numFmtId="0" fontId="30" fillId="0" borderId="0" xfId="0" applyFont="1" applyAlignment="1">
      <alignment horizontal="left"/>
    </xf>
    <xf numFmtId="166" fontId="17" fillId="0" borderId="1" xfId="0" applyNumberFormat="1" applyFont="1" applyBorder="1"/>
    <xf numFmtId="0" fontId="2" fillId="0" borderId="4" xfId="0" applyFont="1" applyBorder="1" applyAlignment="1">
      <alignment horizontal="center"/>
    </xf>
    <xf numFmtId="166" fontId="1" fillId="0" borderId="0" xfId="1" applyNumberFormat="1" applyBorder="1" applyProtection="1"/>
    <xf numFmtId="166" fontId="1" fillId="0" borderId="0" xfId="1" applyNumberFormat="1" applyBorder="1" applyAlignment="1" applyProtection="1">
      <alignment horizontal="right"/>
    </xf>
    <xf numFmtId="166" fontId="29" fillId="0" borderId="0" xfId="1" applyNumberFormat="1" applyFont="1" applyBorder="1" applyAlignment="1" applyProtection="1">
      <alignment horizontal="right"/>
    </xf>
    <xf numFmtId="166" fontId="2" fillId="0" borderId="0" xfId="1" applyNumberFormat="1" applyFont="1" applyBorder="1" applyAlignment="1" applyProtection="1">
      <alignment horizontal="right"/>
    </xf>
    <xf numFmtId="166" fontId="13" fillId="0" borderId="0" xfId="1" applyNumberFormat="1" applyFont="1" applyBorder="1" applyAlignment="1" applyProtection="1">
      <alignment horizontal="center"/>
    </xf>
    <xf numFmtId="166" fontId="15" fillId="0" borderId="1" xfId="1" applyNumberFormat="1" applyFont="1" applyBorder="1" applyAlignment="1" applyProtection="1">
      <alignment horizontal="center"/>
    </xf>
    <xf numFmtId="166" fontId="15" fillId="0" borderId="1" xfId="1" applyNumberFormat="1" applyFont="1" applyBorder="1" applyAlignment="1" applyProtection="1">
      <alignment horizontal="right" wrapText="1"/>
    </xf>
    <xf numFmtId="166" fontId="2" fillId="0" borderId="1" xfId="0" applyNumberFormat="1" applyFont="1" applyBorder="1" applyAlignment="1">
      <alignment horizontal="right"/>
    </xf>
    <xf numFmtId="166" fontId="2" fillId="0" borderId="1" xfId="1" applyNumberFormat="1" applyFont="1" applyBorder="1" applyAlignment="1" applyProtection="1">
      <alignment horizontal="right"/>
    </xf>
    <xf numFmtId="166" fontId="17" fillId="0" borderId="1" xfId="0" applyNumberFormat="1" applyFont="1" applyBorder="1" applyAlignment="1">
      <alignment horizontal="right"/>
    </xf>
    <xf numFmtId="166" fontId="17" fillId="0" borderId="0" xfId="0" applyNumberFormat="1" applyFont="1" applyAlignment="1">
      <alignment horizontal="right"/>
    </xf>
    <xf numFmtId="166" fontId="2" fillId="0" borderId="0" xfId="0" applyNumberFormat="1" applyFont="1" applyAlignment="1">
      <alignment horizontal="right"/>
    </xf>
    <xf numFmtId="166" fontId="15" fillId="0" borderId="1" xfId="1" applyNumberFormat="1" applyFont="1" applyBorder="1" applyAlignment="1" applyProtection="1">
      <alignment horizontal="right"/>
    </xf>
    <xf numFmtId="166" fontId="17" fillId="0" borderId="1" xfId="1" applyNumberFormat="1" applyFont="1" applyBorder="1" applyAlignment="1" applyProtection="1">
      <alignment horizontal="right"/>
    </xf>
    <xf numFmtId="166" fontId="2" fillId="0" borderId="1" xfId="0" applyNumberFormat="1" applyFont="1" applyBorder="1" applyAlignment="1">
      <alignment horizontal="right" wrapText="1"/>
    </xf>
    <xf numFmtId="166" fontId="2" fillId="0" borderId="1" xfId="2" applyNumberFormat="1" applyFont="1" applyBorder="1" applyAlignment="1">
      <alignment horizontal="center" wrapText="1"/>
    </xf>
    <xf numFmtId="166" fontId="2" fillId="0" borderId="1" xfId="2" applyNumberFormat="1" applyFont="1" applyBorder="1" applyAlignment="1">
      <alignment horizontal="right" wrapText="1"/>
    </xf>
    <xf numFmtId="166" fontId="10" fillId="0" borderId="1" xfId="0" applyNumberFormat="1" applyFont="1" applyBorder="1" applyAlignment="1">
      <alignment horizontal="center"/>
    </xf>
    <xf numFmtId="166" fontId="28" fillId="0" borderId="1" xfId="0" applyNumberFormat="1" applyFont="1" applyBorder="1" applyAlignment="1">
      <alignment horizontal="right"/>
    </xf>
    <xf numFmtId="166" fontId="17" fillId="0" borderId="1" xfId="1" applyNumberFormat="1" applyFont="1" applyBorder="1" applyAlignment="1">
      <alignment horizontal="center" wrapText="1"/>
    </xf>
    <xf numFmtId="166" fontId="17" fillId="0" borderId="1" xfId="2" applyNumberFormat="1" applyFont="1" applyBorder="1" applyAlignment="1">
      <alignment horizontal="center" wrapText="1"/>
    </xf>
    <xf numFmtId="166" fontId="17" fillId="0" borderId="1" xfId="2" applyNumberFormat="1" applyFont="1" applyBorder="1" applyAlignment="1">
      <alignment horizontal="right" wrapText="1"/>
    </xf>
    <xf numFmtId="166" fontId="17" fillId="0" borderId="0" xfId="1" applyNumberFormat="1" applyFont="1" applyBorder="1" applyAlignment="1">
      <alignment horizontal="center" wrapText="1"/>
    </xf>
    <xf numFmtId="166" fontId="17" fillId="0" borderId="0" xfId="2" applyNumberFormat="1" applyFont="1" applyAlignment="1">
      <alignment horizontal="center" wrapText="1"/>
    </xf>
    <xf numFmtId="166" fontId="17" fillId="0" borderId="0" xfId="2" applyNumberFormat="1" applyFont="1" applyAlignment="1">
      <alignment horizontal="right" wrapText="1"/>
    </xf>
    <xf numFmtId="166" fontId="15" fillId="0" borderId="0" xfId="0" applyNumberFormat="1" applyFont="1" applyAlignment="1">
      <alignment horizontal="right"/>
    </xf>
    <xf numFmtId="166" fontId="30" fillId="0" borderId="0" xfId="0" applyNumberFormat="1" applyFont="1" applyAlignment="1">
      <alignment horizontal="right"/>
    </xf>
    <xf numFmtId="166" fontId="2" fillId="2" borderId="1" xfId="0" applyNumberFormat="1" applyFont="1" applyFill="1" applyBorder="1" applyAlignment="1">
      <alignment horizontal="right"/>
    </xf>
    <xf numFmtId="166" fontId="15" fillId="0" borderId="1" xfId="0" applyNumberFormat="1" applyFont="1" applyBorder="1" applyAlignment="1">
      <alignment horizontal="right"/>
    </xf>
    <xf numFmtId="166" fontId="15" fillId="0" borderId="1" xfId="1" applyNumberFormat="1" applyFont="1" applyBorder="1" applyAlignment="1" applyProtection="1">
      <alignment horizontal="center" wrapText="1"/>
    </xf>
    <xf numFmtId="166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right"/>
    </xf>
    <xf numFmtId="166" fontId="15" fillId="0" borderId="1" xfId="1" applyNumberFormat="1" applyFont="1" applyBorder="1" applyAlignment="1" applyProtection="1">
      <alignment horizontal="right" wrapText="1" shrinkToFit="1"/>
    </xf>
    <xf numFmtId="166" fontId="15" fillId="0" borderId="1" xfId="1" applyNumberFormat="1" applyFont="1" applyBorder="1" applyAlignment="1" applyProtection="1">
      <alignment horizontal="right" shrinkToFit="1"/>
    </xf>
    <xf numFmtId="166" fontId="15" fillId="0" borderId="0" xfId="2" applyNumberFormat="1" applyFont="1" applyAlignment="1">
      <alignment horizontal="right" wrapText="1"/>
    </xf>
    <xf numFmtId="166" fontId="2" fillId="0" borderId="0" xfId="1" applyNumberFormat="1" applyFont="1" applyBorder="1" applyAlignment="1">
      <alignment horizontal="center"/>
    </xf>
    <xf numFmtId="2" fontId="27" fillId="0" borderId="0" xfId="1" applyNumberFormat="1" applyFont="1" applyBorder="1" applyProtection="1"/>
    <xf numFmtId="2" fontId="2" fillId="0" borderId="0" xfId="1" applyNumberFormat="1" applyFont="1" applyBorder="1" applyAlignment="1" applyProtection="1">
      <alignment horizontal="center"/>
    </xf>
    <xf numFmtId="2" fontId="15" fillId="0" borderId="1" xfId="1" applyNumberFormat="1" applyFont="1" applyBorder="1" applyAlignment="1" applyProtection="1">
      <alignment horizontal="center" vertical="center" shrinkToFit="1"/>
    </xf>
    <xf numFmtId="2" fontId="2" fillId="0" borderId="1" xfId="1" applyNumberFormat="1" applyFont="1" applyBorder="1" applyAlignment="1" applyProtection="1">
      <alignment horizontal="center"/>
    </xf>
    <xf numFmtId="2" fontId="15" fillId="0" borderId="0" xfId="0" applyNumberFormat="1" applyFont="1"/>
    <xf numFmtId="2" fontId="2" fillId="0" borderId="0" xfId="0" applyNumberFormat="1" applyFont="1" applyAlignment="1">
      <alignment horizontal="center"/>
    </xf>
    <xf numFmtId="2" fontId="15" fillId="0" borderId="1" xfId="1" applyNumberFormat="1" applyFont="1" applyBorder="1" applyAlignment="1" applyProtection="1">
      <alignment horizontal="center" shrinkToFit="1"/>
    </xf>
    <xf numFmtId="2" fontId="2" fillId="0" borderId="1" xfId="0" applyNumberFormat="1" applyFont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2" fontId="17" fillId="0" borderId="0" xfId="0" applyNumberFormat="1" applyFont="1" applyAlignment="1">
      <alignment horizontal="center"/>
    </xf>
    <xf numFmtId="2" fontId="17" fillId="0" borderId="0" xfId="2" applyNumberFormat="1" applyFont="1" applyAlignment="1">
      <alignment horizontal="center" wrapText="1"/>
    </xf>
    <xf numFmtId="2" fontId="15" fillId="0" borderId="1" xfId="0" applyNumberFormat="1" applyFont="1" applyBorder="1" applyAlignment="1">
      <alignment horizontal="center" wrapText="1"/>
    </xf>
    <xf numFmtId="169" fontId="1" fillId="0" borderId="0" xfId="1" applyNumberFormat="1" applyBorder="1" applyProtection="1"/>
    <xf numFmtId="169" fontId="25" fillId="0" borderId="0" xfId="1" applyNumberFormat="1" applyFont="1" applyBorder="1" applyAlignment="1" applyProtection="1">
      <alignment horizontal="center" wrapText="1"/>
    </xf>
    <xf numFmtId="169" fontId="21" fillId="0" borderId="0" xfId="1" applyNumberFormat="1" applyFont="1" applyBorder="1" applyAlignment="1" applyProtection="1">
      <alignment horizontal="right"/>
    </xf>
    <xf numFmtId="169" fontId="22" fillId="0" borderId="0" xfId="1" applyNumberFormat="1" applyFont="1" applyBorder="1" applyAlignment="1" applyProtection="1">
      <alignment horizontal="right"/>
    </xf>
    <xf numFmtId="169" fontId="2" fillId="0" borderId="0" xfId="1" applyNumberFormat="1" applyFont="1" applyBorder="1" applyAlignment="1" applyProtection="1">
      <alignment horizontal="center"/>
    </xf>
    <xf numFmtId="169" fontId="15" fillId="0" borderId="1" xfId="1" applyNumberFormat="1" applyFont="1" applyBorder="1" applyAlignment="1" applyProtection="1">
      <alignment horizontal="center"/>
    </xf>
    <xf numFmtId="169" fontId="2" fillId="0" borderId="1" xfId="9" applyNumberFormat="1" applyFont="1" applyBorder="1" applyAlignment="1">
      <alignment horizontal="center"/>
    </xf>
    <xf numFmtId="169" fontId="2" fillId="0" borderId="1" xfId="1" applyNumberFormat="1" applyFont="1" applyBorder="1" applyAlignment="1" applyProtection="1">
      <alignment horizontal="center"/>
    </xf>
    <xf numFmtId="169" fontId="2" fillId="0" borderId="1" xfId="0" applyNumberFormat="1" applyFont="1" applyBorder="1" applyAlignment="1">
      <alignment horizontal="center"/>
    </xf>
    <xf numFmtId="169" fontId="17" fillId="0" borderId="1" xfId="0" applyNumberFormat="1" applyFont="1" applyBorder="1" applyAlignment="1">
      <alignment horizontal="center"/>
    </xf>
    <xf numFmtId="169" fontId="17" fillId="0" borderId="0" xfId="0" applyNumberFormat="1" applyFont="1" applyAlignment="1">
      <alignment horizontal="center"/>
    </xf>
    <xf numFmtId="169" fontId="2" fillId="0" borderId="0" xfId="0" applyNumberFormat="1" applyFont="1" applyAlignment="1">
      <alignment horizontal="center"/>
    </xf>
    <xf numFmtId="169" fontId="17" fillId="0" borderId="1" xfId="1" applyNumberFormat="1" applyFont="1" applyBorder="1" applyAlignment="1" applyProtection="1">
      <alignment horizontal="center"/>
    </xf>
    <xf numFmtId="169" fontId="17" fillId="0" borderId="1" xfId="2" applyNumberFormat="1" applyFont="1" applyBorder="1" applyAlignment="1">
      <alignment horizontal="center" wrapText="1"/>
    </xf>
    <xf numFmtId="169" fontId="17" fillId="0" borderId="0" xfId="2" applyNumberFormat="1" applyFont="1" applyAlignment="1">
      <alignment horizontal="center" wrapText="1"/>
    </xf>
    <xf numFmtId="169" fontId="2" fillId="0" borderId="1" xfId="1" applyNumberFormat="1" applyFont="1" applyBorder="1" applyAlignment="1">
      <alignment horizontal="center"/>
    </xf>
    <xf numFmtId="169" fontId="4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left"/>
    </xf>
    <xf numFmtId="169" fontId="15" fillId="0" borderId="0" xfId="1" applyNumberFormat="1" applyFont="1" applyBorder="1" applyAlignment="1" applyProtection="1">
      <alignment horizontal="center"/>
    </xf>
    <xf numFmtId="169" fontId="2" fillId="0" borderId="7" xfId="1" applyNumberFormat="1" applyFont="1" applyBorder="1" applyAlignment="1">
      <alignment horizontal="center"/>
    </xf>
    <xf numFmtId="169" fontId="2" fillId="0" borderId="0" xfId="1" applyNumberFormat="1" applyFont="1" applyBorder="1" applyAlignment="1">
      <alignment horizontal="center"/>
    </xf>
    <xf numFmtId="164" fontId="14" fillId="0" borderId="0" xfId="1" applyFont="1" applyBorder="1" applyAlignment="1" applyProtection="1">
      <alignment horizontal="center" wrapText="1" shrinkToFit="1"/>
    </xf>
    <xf numFmtId="0" fontId="2" fillId="0" borderId="0" xfId="2" applyFont="1" applyAlignment="1">
      <alignment wrapText="1"/>
    </xf>
    <xf numFmtId="0" fontId="9" fillId="0" borderId="0" xfId="2" applyFont="1"/>
    <xf numFmtId="2" fontId="2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14" fillId="0" borderId="7" xfId="1" applyFont="1" applyBorder="1" applyAlignment="1" applyProtection="1">
      <alignment horizontal="center" shrinkToFit="1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8" fillId="0" borderId="0" xfId="0" applyFont="1" applyAlignment="1">
      <alignment horizontal="center"/>
    </xf>
    <xf numFmtId="169" fontId="2" fillId="0" borderId="6" xfId="0" applyNumberFormat="1" applyFont="1" applyBorder="1" applyAlignment="1">
      <alignment horizontal="center"/>
    </xf>
    <xf numFmtId="166" fontId="17" fillId="0" borderId="3" xfId="0" applyNumberFormat="1" applyFont="1" applyBorder="1" applyAlignment="1">
      <alignment horizontal="center"/>
    </xf>
    <xf numFmtId="166" fontId="17" fillId="0" borderId="4" xfId="0" applyNumberFormat="1" applyFont="1" applyBorder="1" applyAlignment="1">
      <alignment horizontal="right"/>
    </xf>
    <xf numFmtId="169" fontId="2" fillId="0" borderId="0" xfId="0" applyNumberFormat="1" applyFont="1" applyAlignment="1">
      <alignment horizontal="center" wrapText="1"/>
    </xf>
    <xf numFmtId="2" fontId="32" fillId="0" borderId="1" xfId="0" applyNumberFormat="1" applyFont="1" applyBorder="1" applyAlignment="1">
      <alignment horizontal="center"/>
    </xf>
    <xf numFmtId="164" fontId="33" fillId="0" borderId="1" xfId="1" applyFont="1" applyBorder="1" applyAlignment="1" applyProtection="1">
      <alignment horizontal="center"/>
    </xf>
    <xf numFmtId="164" fontId="32" fillId="0" borderId="1" xfId="1" applyFont="1" applyBorder="1" applyAlignment="1" applyProtection="1">
      <alignment wrapText="1"/>
    </xf>
    <xf numFmtId="164" fontId="32" fillId="0" borderId="1" xfId="1" applyFont="1" applyBorder="1" applyProtection="1"/>
    <xf numFmtId="0" fontId="32" fillId="0" borderId="1" xfId="1" applyNumberFormat="1" applyFont="1" applyBorder="1" applyAlignment="1" applyProtection="1">
      <alignment horizontal="center"/>
    </xf>
    <xf numFmtId="164" fontId="32" fillId="0" borderId="1" xfId="1" applyFont="1" applyBorder="1" applyAlignment="1" applyProtection="1">
      <alignment horizontal="left"/>
    </xf>
    <xf numFmtId="166" fontId="32" fillId="0" borderId="1" xfId="1" applyNumberFormat="1" applyFont="1" applyBorder="1" applyAlignment="1" applyProtection="1">
      <alignment horizontal="center"/>
    </xf>
    <xf numFmtId="169" fontId="32" fillId="0" borderId="1" xfId="0" applyNumberFormat="1" applyFont="1" applyBorder="1" applyAlignment="1">
      <alignment horizontal="center"/>
    </xf>
    <xf numFmtId="166" fontId="32" fillId="0" borderId="1" xfId="0" applyNumberFormat="1" applyFont="1" applyBorder="1" applyAlignment="1">
      <alignment horizontal="right"/>
    </xf>
    <xf numFmtId="164" fontId="32" fillId="0" borderId="1" xfId="1" applyFont="1" applyBorder="1" applyAlignment="1" applyProtection="1">
      <alignment horizontal="center"/>
    </xf>
    <xf numFmtId="0" fontId="32" fillId="0" borderId="1" xfId="0" applyFont="1" applyBorder="1" applyAlignment="1">
      <alignment horizontal="center"/>
    </xf>
    <xf numFmtId="0" fontId="34" fillId="0" borderId="0" xfId="0" applyFont="1"/>
    <xf numFmtId="164" fontId="3" fillId="0" borderId="1" xfId="1" applyFont="1" applyBorder="1" applyAlignment="1">
      <alignment horizontal="center" wrapText="1"/>
    </xf>
    <xf numFmtId="2" fontId="17" fillId="0" borderId="1" xfId="0" applyNumberFormat="1" applyFont="1" applyBorder="1" applyAlignment="1">
      <alignment horizontal="center"/>
    </xf>
    <xf numFmtId="164" fontId="12" fillId="0" borderId="1" xfId="1" applyFont="1" applyBorder="1" applyAlignment="1" applyProtection="1">
      <alignment horizontal="left"/>
    </xf>
    <xf numFmtId="164" fontId="17" fillId="0" borderId="0" xfId="1" applyFont="1" applyBorder="1" applyAlignment="1" applyProtection="1">
      <alignment horizontal="right"/>
    </xf>
    <xf numFmtId="164" fontId="30" fillId="0" borderId="0" xfId="1" applyFont="1" applyBorder="1" applyAlignment="1" applyProtection="1">
      <alignment horizontal="right"/>
    </xf>
    <xf numFmtId="170" fontId="2" fillId="0" borderId="1" xfId="0" applyNumberFormat="1" applyFont="1" applyBorder="1" applyAlignment="1">
      <alignment horizontal="center"/>
    </xf>
    <xf numFmtId="170" fontId="2" fillId="0" borderId="1" xfId="0" applyNumberFormat="1" applyFont="1" applyBorder="1" applyAlignment="1">
      <alignment horizontal="right"/>
    </xf>
    <xf numFmtId="170" fontId="2" fillId="0" borderId="1" xfId="2" applyNumberFormat="1" applyFont="1" applyBorder="1" applyAlignment="1">
      <alignment horizontal="center"/>
    </xf>
    <xf numFmtId="170" fontId="2" fillId="0" borderId="1" xfId="1" applyNumberFormat="1" applyFont="1" applyBorder="1" applyAlignment="1">
      <alignment horizontal="center"/>
    </xf>
    <xf numFmtId="170" fontId="2" fillId="0" borderId="1" xfId="1" applyNumberFormat="1" applyFont="1" applyBorder="1" applyAlignment="1">
      <alignment horizontal="center" wrapText="1"/>
    </xf>
    <xf numFmtId="170" fontId="17" fillId="0" borderId="1" xfId="0" applyNumberFormat="1" applyFont="1" applyBorder="1" applyAlignment="1">
      <alignment horizontal="center"/>
    </xf>
    <xf numFmtId="170" fontId="2" fillId="0" borderId="6" xfId="1" applyNumberFormat="1" applyFont="1" applyBorder="1" applyAlignment="1">
      <alignment horizontal="center"/>
    </xf>
    <xf numFmtId="170" fontId="17" fillId="0" borderId="1" xfId="0" applyNumberFormat="1" applyFont="1" applyBorder="1" applyAlignment="1">
      <alignment horizontal="right"/>
    </xf>
    <xf numFmtId="164" fontId="25" fillId="0" borderId="1" xfId="1" applyFont="1" applyBorder="1" applyAlignment="1" applyProtection="1">
      <alignment horizontal="center"/>
    </xf>
    <xf numFmtId="166" fontId="25" fillId="0" borderId="1" xfId="1" applyNumberFormat="1" applyFont="1" applyBorder="1" applyAlignment="1" applyProtection="1">
      <alignment horizontal="center" wrapText="1"/>
    </xf>
    <xf numFmtId="164" fontId="20" fillId="0" borderId="0" xfId="1" applyFont="1" applyBorder="1" applyAlignment="1" applyProtection="1">
      <alignment horizontal="center" wrapText="1"/>
    </xf>
    <xf numFmtId="164" fontId="22" fillId="0" borderId="0" xfId="1" applyFont="1" applyBorder="1" applyAlignment="1" applyProtection="1">
      <alignment horizontal="center"/>
    </xf>
    <xf numFmtId="164" fontId="37" fillId="0" borderId="0" xfId="1" applyFont="1" applyBorder="1" applyAlignment="1" applyProtection="1">
      <alignment horizontal="center"/>
    </xf>
    <xf numFmtId="164" fontId="23" fillId="0" borderId="0" xfId="1" applyFont="1" applyBorder="1" applyAlignment="1" applyProtection="1">
      <alignment horizontal="center"/>
    </xf>
    <xf numFmtId="0" fontId="0" fillId="0" borderId="0" xfId="0"/>
    <xf numFmtId="164" fontId="24" fillId="0" borderId="0" xfId="1" applyFont="1" applyBorder="1" applyAlignment="1" applyProtection="1">
      <alignment horizontal="center"/>
    </xf>
    <xf numFmtId="166" fontId="21" fillId="0" borderId="1" xfId="1" applyNumberFormat="1" applyFont="1" applyBorder="1" applyProtection="1"/>
    <xf numFmtId="166" fontId="1" fillId="0" borderId="1" xfId="1" applyNumberFormat="1" applyBorder="1" applyAlignment="1" applyProtection="1">
      <alignment horizontal="right"/>
    </xf>
    <xf numFmtId="166" fontId="1" fillId="0" borderId="3" xfId="1" applyNumberFormat="1" applyBorder="1" applyAlignment="1" applyProtection="1">
      <alignment horizontal="right"/>
    </xf>
    <xf numFmtId="166" fontId="1" fillId="0" borderId="4" xfId="1" applyNumberFormat="1" applyBorder="1" applyAlignment="1" applyProtection="1">
      <alignment horizontal="right"/>
    </xf>
    <xf numFmtId="166" fontId="22" fillId="0" borderId="3" xfId="1" applyNumberFormat="1" applyFont="1" applyBorder="1" applyProtection="1"/>
    <xf numFmtId="166" fontId="22" fillId="0" borderId="5" xfId="1" applyNumberFormat="1" applyFont="1" applyBorder="1" applyProtection="1"/>
    <xf numFmtId="166" fontId="22" fillId="0" borderId="4" xfId="1" applyNumberFormat="1" applyFont="1" applyBorder="1" applyProtection="1"/>
    <xf numFmtId="166" fontId="22" fillId="0" borderId="3" xfId="1" applyNumberFormat="1" applyFont="1" applyBorder="1" applyAlignment="1" applyProtection="1">
      <alignment horizontal="right"/>
    </xf>
    <xf numFmtId="166" fontId="22" fillId="0" borderId="4" xfId="1" applyNumberFormat="1" applyFont="1" applyBorder="1" applyAlignment="1" applyProtection="1">
      <alignment horizontal="right"/>
    </xf>
    <xf numFmtId="166" fontId="21" fillId="0" borderId="3" xfId="1" applyNumberFormat="1" applyFont="1" applyBorder="1" applyProtection="1"/>
    <xf numFmtId="166" fontId="21" fillId="0" borderId="5" xfId="1" applyNumberFormat="1" applyFont="1" applyBorder="1" applyProtection="1"/>
    <xf numFmtId="166" fontId="21" fillId="0" borderId="4" xfId="1" applyNumberFormat="1" applyFont="1" applyBorder="1" applyProtection="1"/>
  </cellXfs>
  <cellStyles count="10">
    <cellStyle name="Excel Built-in Comma" xfId="3" xr:uid="{8DA5F6D6-DD33-47ED-AC4F-C9C83BFBE444}"/>
    <cellStyle name="Excel Built-in Normal" xfId="1" xr:uid="{EADD9489-1CD8-4C65-AF9A-61F6266426DE}"/>
    <cellStyle name="Excel Built-in Output" xfId="4" xr:uid="{4C7AA6D2-2678-496D-856D-2D28E8DF3F82}"/>
    <cellStyle name="Heading" xfId="5" xr:uid="{8F137A49-CBBE-44F6-913A-5AE51A686412}"/>
    <cellStyle name="Heading1" xfId="6" xr:uid="{6F7ED420-C2D0-4284-8714-BDB6C9E334DA}"/>
    <cellStyle name="Normale" xfId="0" builtinId="0"/>
    <cellStyle name="Normale 2" xfId="2" xr:uid="{F58C00CC-588B-4A68-9F09-692A3DB39619}"/>
    <cellStyle name="Percentuale" xfId="9" builtinId="5"/>
    <cellStyle name="Result" xfId="7" xr:uid="{0635C4FE-A8B3-4614-908E-FDFEE5CBDF88}"/>
    <cellStyle name="Result2" xfId="8" xr:uid="{AB72627A-200B-4614-81E4-47D5BB9E80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C954D-8D04-42EA-9FC3-56CA3E761742}">
  <sheetPr>
    <pageSetUpPr fitToPage="1"/>
  </sheetPr>
  <dimension ref="A1:P477"/>
  <sheetViews>
    <sheetView tabSelected="1" topLeftCell="A5" zoomScaleNormal="100" workbookViewId="0">
      <pane xSplit="1" topLeftCell="C1" activePane="topRight" state="frozen"/>
      <selection activeCell="A9" sqref="A9"/>
      <selection pane="topRight" activeCell="C10" sqref="C10"/>
    </sheetView>
  </sheetViews>
  <sheetFormatPr defaultColWidth="9.140625" defaultRowHeight="14.25" x14ac:dyDescent="0.2"/>
  <cols>
    <col min="1" max="1" width="6.42578125" style="34" customWidth="1"/>
    <col min="2" max="2" width="62.7109375" style="33" customWidth="1"/>
    <col min="3" max="3" width="10.28515625" style="46" customWidth="1"/>
    <col min="4" max="4" width="5.5703125" style="34" customWidth="1"/>
    <col min="5" max="5" width="12.5703125" style="185" customWidth="1"/>
    <col min="6" max="6" width="11.140625" style="12" customWidth="1"/>
    <col min="7" max="7" width="60" style="16" bestFit="1" customWidth="1"/>
    <col min="8" max="8" width="14.140625" style="35" customWidth="1"/>
    <col min="9" max="9" width="0.140625" style="35" customWidth="1"/>
    <col min="10" max="10" width="12.85546875" style="203" customWidth="1"/>
    <col min="11" max="11" width="15.5703125" style="155" customWidth="1"/>
    <col min="12" max="12" width="13.85546875" style="155" customWidth="1"/>
    <col min="13" max="13" width="11.7109375" style="12" customWidth="1"/>
    <col min="14" max="14" width="8.42578125" style="12" customWidth="1"/>
    <col min="15" max="16384" width="9.140625" style="13"/>
  </cols>
  <sheetData>
    <row r="1" spans="1:11" ht="30" x14ac:dyDescent="0.4">
      <c r="A1" s="253" t="s">
        <v>545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</row>
    <row r="2" spans="1:11" ht="15.75" x14ac:dyDescent="0.25">
      <c r="A2" s="80"/>
      <c r="B2" s="81"/>
      <c r="C2" s="82"/>
      <c r="D2" s="81"/>
      <c r="E2" s="180"/>
      <c r="F2" s="81"/>
      <c r="G2" s="81"/>
      <c r="H2" s="144"/>
      <c r="I2" s="144"/>
      <c r="J2" s="192"/>
      <c r="K2" s="145"/>
    </row>
    <row r="3" spans="1:11" ht="15.75" x14ac:dyDescent="0.25">
      <c r="A3" s="254" t="s">
        <v>546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</row>
    <row r="4" spans="1:11" ht="15.75" x14ac:dyDescent="0.25">
      <c r="A4" s="80"/>
      <c r="B4" s="81"/>
      <c r="C4" s="82"/>
      <c r="D4" s="81"/>
      <c r="E4" s="180"/>
      <c r="F4" s="81"/>
      <c r="G4" s="81"/>
      <c r="H4" s="144"/>
      <c r="I4" s="144"/>
      <c r="J4" s="192"/>
      <c r="K4" s="145"/>
    </row>
    <row r="5" spans="1:11" ht="15.75" x14ac:dyDescent="0.25">
      <c r="A5" s="80"/>
      <c r="B5" s="81"/>
      <c r="C5" s="82"/>
      <c r="D5" s="81"/>
      <c r="E5" s="180"/>
      <c r="F5" s="81"/>
      <c r="G5" s="81"/>
      <c r="H5" s="144"/>
      <c r="I5" s="144"/>
      <c r="J5" s="192"/>
      <c r="K5" s="145"/>
    </row>
    <row r="6" spans="1:11" ht="15.75" x14ac:dyDescent="0.25">
      <c r="A6" s="255" t="s">
        <v>682</v>
      </c>
      <c r="B6" s="256"/>
      <c r="C6" s="256"/>
      <c r="D6" s="256"/>
      <c r="E6" s="256"/>
      <c r="F6" s="256"/>
      <c r="G6" s="256"/>
      <c r="H6" s="256"/>
      <c r="I6" s="256"/>
      <c r="J6" s="256"/>
      <c r="K6" s="256"/>
    </row>
    <row r="7" spans="1:11" ht="15" x14ac:dyDescent="0.25">
      <c r="A7" s="257"/>
      <c r="B7" s="257"/>
      <c r="C7" s="257"/>
      <c r="D7" s="257"/>
      <c r="E7" s="257"/>
      <c r="F7" s="257"/>
      <c r="G7" s="257"/>
      <c r="H7" s="257"/>
      <c r="I7" s="257"/>
      <c r="J7" s="257"/>
      <c r="K7" s="257"/>
    </row>
    <row r="8" spans="1:11" ht="15" x14ac:dyDescent="0.25">
      <c r="A8" s="258" t="s">
        <v>547</v>
      </c>
      <c r="B8" s="258"/>
      <c r="C8" s="258"/>
      <c r="D8" s="258"/>
      <c r="E8" s="258"/>
      <c r="F8" s="258"/>
      <c r="G8" s="258"/>
      <c r="H8" s="258"/>
      <c r="I8" s="258"/>
      <c r="J8" s="258"/>
      <c r="K8" s="258"/>
    </row>
    <row r="9" spans="1:11" ht="15.75" x14ac:dyDescent="0.25">
      <c r="A9" s="80"/>
      <c r="B9" s="81"/>
      <c r="C9" s="82"/>
      <c r="D9" s="81"/>
      <c r="E9" s="180"/>
      <c r="F9" s="81"/>
      <c r="G9" s="81"/>
      <c r="H9" s="144"/>
      <c r="I9" s="144"/>
      <c r="J9" s="192"/>
      <c r="K9" s="145"/>
    </row>
    <row r="10" spans="1:11" ht="15.75" x14ac:dyDescent="0.25">
      <c r="A10" s="80"/>
      <c r="B10" s="81"/>
      <c r="C10" s="82"/>
      <c r="D10" s="81"/>
      <c r="E10" s="180"/>
      <c r="F10" s="81"/>
      <c r="G10" s="81"/>
      <c r="H10" s="144"/>
      <c r="I10" s="144"/>
      <c r="J10" s="192"/>
      <c r="K10" s="145"/>
    </row>
    <row r="11" spans="1:11" ht="15.75" x14ac:dyDescent="0.25">
      <c r="A11" s="48"/>
      <c r="B11" s="49" t="s">
        <v>589</v>
      </c>
      <c r="C11" s="251" t="s">
        <v>548</v>
      </c>
      <c r="D11" s="251"/>
      <c r="E11" s="251"/>
      <c r="F11" s="251" t="s">
        <v>549</v>
      </c>
      <c r="G11" s="251"/>
      <c r="H11" s="252" t="s">
        <v>550</v>
      </c>
      <c r="I11" s="252"/>
      <c r="J11" s="193"/>
      <c r="K11" s="145"/>
    </row>
    <row r="12" spans="1:11" ht="15.75" x14ac:dyDescent="0.25">
      <c r="A12" s="48"/>
      <c r="B12" s="240" t="s">
        <v>588</v>
      </c>
      <c r="C12" s="259">
        <v>21680.641100000001</v>
      </c>
      <c r="D12" s="259"/>
      <c r="E12" s="259"/>
      <c r="F12" s="260">
        <v>2037.9199999999996</v>
      </c>
      <c r="G12" s="260"/>
      <c r="H12" s="260">
        <v>19642.721400000013</v>
      </c>
      <c r="I12" s="260"/>
      <c r="J12" s="194"/>
      <c r="K12" s="145"/>
    </row>
    <row r="13" spans="1:11" ht="15.75" x14ac:dyDescent="0.25">
      <c r="A13" s="48"/>
      <c r="B13" s="240" t="s">
        <v>414</v>
      </c>
      <c r="C13" s="259">
        <v>3969.88</v>
      </c>
      <c r="D13" s="259"/>
      <c r="E13" s="259"/>
      <c r="F13" s="260">
        <v>91.038300000000007</v>
      </c>
      <c r="G13" s="260"/>
      <c r="H13" s="260">
        <v>3878.8393999999998</v>
      </c>
      <c r="I13" s="260"/>
      <c r="J13" s="194"/>
      <c r="K13" s="145"/>
    </row>
    <row r="14" spans="1:11" ht="15.75" x14ac:dyDescent="0.25">
      <c r="A14" s="48"/>
      <c r="B14" s="128" t="s">
        <v>69</v>
      </c>
      <c r="C14" s="259">
        <v>23180.871800000004</v>
      </c>
      <c r="D14" s="259"/>
      <c r="E14" s="259"/>
      <c r="F14" s="260">
        <v>1502.242</v>
      </c>
      <c r="G14" s="260"/>
      <c r="H14" s="260">
        <v>21678.629800000006</v>
      </c>
      <c r="I14" s="260"/>
      <c r="J14" s="194"/>
      <c r="K14" s="145"/>
    </row>
    <row r="15" spans="1:11" ht="15.75" x14ac:dyDescent="0.25">
      <c r="A15" s="48"/>
      <c r="B15" s="128" t="s">
        <v>99</v>
      </c>
      <c r="C15" s="259">
        <v>535.9</v>
      </c>
      <c r="D15" s="259"/>
      <c r="E15" s="259"/>
      <c r="F15" s="260">
        <v>305.01</v>
      </c>
      <c r="G15" s="260"/>
      <c r="H15" s="260">
        <v>230.89</v>
      </c>
      <c r="I15" s="260"/>
      <c r="J15" s="194"/>
      <c r="K15" s="145"/>
    </row>
    <row r="16" spans="1:11" ht="15.75" x14ac:dyDescent="0.25">
      <c r="A16" s="48"/>
      <c r="B16" s="128" t="s">
        <v>101</v>
      </c>
      <c r="C16" s="259">
        <v>111.04</v>
      </c>
      <c r="D16" s="259"/>
      <c r="E16" s="259"/>
      <c r="F16" s="260">
        <v>0</v>
      </c>
      <c r="G16" s="260"/>
      <c r="H16" s="260">
        <v>111.0382</v>
      </c>
      <c r="I16" s="260"/>
      <c r="J16" s="194"/>
      <c r="K16" s="145"/>
    </row>
    <row r="17" spans="1:14" ht="15.75" x14ac:dyDescent="0.25">
      <c r="A17" s="48"/>
      <c r="B17" s="128" t="s">
        <v>106</v>
      </c>
      <c r="C17" s="259">
        <v>19586.102599999998</v>
      </c>
      <c r="D17" s="259"/>
      <c r="E17" s="259"/>
      <c r="F17" s="260">
        <v>4095.54</v>
      </c>
      <c r="G17" s="260"/>
      <c r="H17" s="260">
        <v>15490.562600000001</v>
      </c>
      <c r="I17" s="260"/>
      <c r="J17" s="194"/>
      <c r="K17" s="145"/>
    </row>
    <row r="18" spans="1:14" ht="30.75" x14ac:dyDescent="0.25">
      <c r="A18" s="48"/>
      <c r="B18" s="128" t="s">
        <v>420</v>
      </c>
      <c r="C18" s="259">
        <v>39783.191700000003</v>
      </c>
      <c r="D18" s="259"/>
      <c r="E18" s="259"/>
      <c r="F18" s="260">
        <v>5977.5219999999999</v>
      </c>
      <c r="G18" s="260"/>
      <c r="H18" s="260">
        <v>33805.669699999999</v>
      </c>
      <c r="I18" s="260"/>
      <c r="J18" s="194"/>
      <c r="K18" s="145"/>
    </row>
    <row r="19" spans="1:14" ht="15.75" x14ac:dyDescent="0.25">
      <c r="A19" s="48"/>
      <c r="B19" s="128" t="s">
        <v>270</v>
      </c>
      <c r="C19" s="259">
        <v>1578.9627999999998</v>
      </c>
      <c r="D19" s="259"/>
      <c r="E19" s="259"/>
      <c r="F19" s="260">
        <v>407.82599999999996</v>
      </c>
      <c r="G19" s="260"/>
      <c r="H19" s="260">
        <v>1171.1368</v>
      </c>
      <c r="I19" s="260"/>
      <c r="J19" s="194"/>
      <c r="K19" s="145"/>
    </row>
    <row r="20" spans="1:14" ht="15.75" x14ac:dyDescent="0.25">
      <c r="A20" s="48"/>
      <c r="B20" s="128" t="s">
        <v>271</v>
      </c>
      <c r="C20" s="259">
        <v>19294.305</v>
      </c>
      <c r="D20" s="259"/>
      <c r="E20" s="259"/>
      <c r="F20" s="260">
        <v>1372.527</v>
      </c>
      <c r="G20" s="260"/>
      <c r="H20" s="260">
        <v>17921.778000000002</v>
      </c>
      <c r="I20" s="260"/>
      <c r="J20" s="194"/>
      <c r="K20" s="145"/>
    </row>
    <row r="21" spans="1:14" ht="15.75" x14ac:dyDescent="0.25">
      <c r="A21" s="48"/>
      <c r="B21" s="128" t="s">
        <v>284</v>
      </c>
      <c r="C21" s="259">
        <v>175</v>
      </c>
      <c r="D21" s="259"/>
      <c r="E21" s="259"/>
      <c r="F21" s="261">
        <v>0</v>
      </c>
      <c r="G21" s="262"/>
      <c r="H21" s="261">
        <v>175</v>
      </c>
      <c r="I21" s="262"/>
      <c r="J21" s="194"/>
      <c r="K21" s="145"/>
    </row>
    <row r="22" spans="1:14" ht="15.75" x14ac:dyDescent="0.25">
      <c r="A22" s="48"/>
      <c r="B22" s="128" t="s">
        <v>285</v>
      </c>
      <c r="C22" s="259">
        <v>5045.4761000000008</v>
      </c>
      <c r="D22" s="259"/>
      <c r="E22" s="259"/>
      <c r="F22" s="260">
        <v>1372.527</v>
      </c>
      <c r="G22" s="260"/>
      <c r="H22" s="260">
        <v>3672.9491000000007</v>
      </c>
      <c r="I22" s="260"/>
      <c r="J22" s="194"/>
      <c r="K22" s="145"/>
    </row>
    <row r="23" spans="1:14" ht="15.75" x14ac:dyDescent="0.25">
      <c r="A23" s="48"/>
      <c r="B23" s="128" t="s">
        <v>295</v>
      </c>
      <c r="C23" s="259">
        <v>0</v>
      </c>
      <c r="D23" s="259"/>
      <c r="E23" s="259"/>
      <c r="F23" s="260">
        <v>0</v>
      </c>
      <c r="G23" s="260"/>
      <c r="H23" s="260">
        <v>0</v>
      </c>
      <c r="I23" s="260"/>
      <c r="J23" s="194"/>
      <c r="K23" s="145"/>
    </row>
    <row r="24" spans="1:14" ht="15.75" x14ac:dyDescent="0.25">
      <c r="A24" s="48"/>
      <c r="B24" s="128" t="s">
        <v>299</v>
      </c>
      <c r="C24" s="259">
        <v>5063.9972999999991</v>
      </c>
      <c r="D24" s="259"/>
      <c r="E24" s="259"/>
      <c r="F24" s="260">
        <v>657.2</v>
      </c>
      <c r="G24" s="260"/>
      <c r="H24" s="260">
        <v>4406.7972999999993</v>
      </c>
      <c r="I24" s="260"/>
      <c r="J24" s="194"/>
      <c r="K24" s="145"/>
    </row>
    <row r="25" spans="1:14" ht="15.75" x14ac:dyDescent="0.25">
      <c r="A25" s="48"/>
      <c r="B25" s="128" t="s">
        <v>300</v>
      </c>
      <c r="C25" s="259">
        <v>736.62300000000005</v>
      </c>
      <c r="D25" s="259"/>
      <c r="E25" s="259"/>
      <c r="F25" s="260">
        <v>407.82599999999996</v>
      </c>
      <c r="G25" s="260"/>
      <c r="H25" s="260">
        <v>328.79700000000003</v>
      </c>
      <c r="I25" s="260"/>
      <c r="J25" s="194"/>
      <c r="K25" s="145"/>
    </row>
    <row r="26" spans="1:14" ht="15.75" x14ac:dyDescent="0.25">
      <c r="A26" s="48"/>
      <c r="B26" s="128" t="s">
        <v>301</v>
      </c>
      <c r="C26" s="259">
        <v>6402.1</v>
      </c>
      <c r="D26" s="259"/>
      <c r="E26" s="259"/>
      <c r="F26" s="260">
        <v>0</v>
      </c>
      <c r="G26" s="260"/>
      <c r="H26" s="260">
        <v>6402.1</v>
      </c>
      <c r="I26" s="260"/>
      <c r="J26" s="194"/>
      <c r="K26" s="145"/>
    </row>
    <row r="27" spans="1:14" ht="15.75" x14ac:dyDescent="0.25">
      <c r="A27" s="48"/>
      <c r="B27" s="128" t="s">
        <v>440</v>
      </c>
      <c r="C27" s="259">
        <v>875.41</v>
      </c>
      <c r="D27" s="259"/>
      <c r="E27" s="259"/>
      <c r="F27" s="260">
        <v>0</v>
      </c>
      <c r="G27" s="260"/>
      <c r="H27" s="260">
        <v>875.41</v>
      </c>
      <c r="I27" s="260"/>
      <c r="J27" s="194"/>
      <c r="K27" s="145"/>
    </row>
    <row r="28" spans="1:14" ht="15.75" x14ac:dyDescent="0.25">
      <c r="A28" s="48"/>
      <c r="B28" s="128" t="s">
        <v>484</v>
      </c>
      <c r="C28" s="259">
        <v>401.29</v>
      </c>
      <c r="D28" s="259"/>
      <c r="E28" s="259"/>
      <c r="F28" s="260">
        <v>0</v>
      </c>
      <c r="G28" s="260"/>
      <c r="H28" s="260">
        <v>401.28689999999995</v>
      </c>
      <c r="I28" s="260"/>
      <c r="J28" s="194"/>
      <c r="K28" s="145"/>
    </row>
    <row r="29" spans="1:14" ht="15.75" x14ac:dyDescent="0.25">
      <c r="A29" s="48"/>
      <c r="B29" s="128" t="s">
        <v>562</v>
      </c>
      <c r="C29" s="259">
        <v>1800</v>
      </c>
      <c r="D29" s="259"/>
      <c r="E29" s="259"/>
      <c r="F29" s="260">
        <v>0</v>
      </c>
      <c r="G29" s="260"/>
      <c r="H29" s="260">
        <v>1800</v>
      </c>
      <c r="I29" s="260"/>
      <c r="J29" s="194"/>
      <c r="K29" s="145"/>
    </row>
    <row r="30" spans="1:14" ht="15.75" x14ac:dyDescent="0.25">
      <c r="A30" s="48"/>
      <c r="B30" s="128" t="s">
        <v>591</v>
      </c>
      <c r="C30" s="259">
        <v>215816.24000000002</v>
      </c>
      <c r="D30" s="259"/>
      <c r="E30" s="259"/>
      <c r="F30" s="260">
        <v>177396.0386</v>
      </c>
      <c r="G30" s="260"/>
      <c r="H30" s="260">
        <v>38420.201400000005</v>
      </c>
      <c r="I30" s="260"/>
      <c r="J30" s="194"/>
      <c r="K30" s="145"/>
    </row>
    <row r="31" spans="1:14" ht="15.75" x14ac:dyDescent="0.25">
      <c r="A31" s="48"/>
      <c r="B31" s="128" t="s">
        <v>680</v>
      </c>
      <c r="C31" s="268">
        <v>19906.28</v>
      </c>
      <c r="D31" s="269"/>
      <c r="E31" s="270"/>
      <c r="F31" s="260">
        <v>16015.652</v>
      </c>
      <c r="G31" s="260"/>
      <c r="H31" s="260">
        <v>3890.6280000000002</v>
      </c>
      <c r="I31" s="260"/>
      <c r="J31" s="194"/>
      <c r="K31" s="145"/>
    </row>
    <row r="32" spans="1:14" s="71" customFormat="1" ht="15.75" x14ac:dyDescent="0.25">
      <c r="A32" s="69"/>
      <c r="B32" s="50" t="s">
        <v>551</v>
      </c>
      <c r="C32" s="263">
        <f>SUM(C12:C31)</f>
        <v>385943.31140000001</v>
      </c>
      <c r="D32" s="264"/>
      <c r="E32" s="265"/>
      <c r="F32" s="266">
        <f>SUM(F12:F31)</f>
        <v>211638.8689</v>
      </c>
      <c r="G32" s="267"/>
      <c r="H32" s="266">
        <f>SUM(H12:H31)</f>
        <v>174304.43560000006</v>
      </c>
      <c r="I32" s="267"/>
      <c r="J32" s="195"/>
      <c r="K32" s="146"/>
      <c r="L32" s="155"/>
      <c r="M32" s="70"/>
      <c r="N32" s="70"/>
    </row>
    <row r="36" spans="1:14" x14ac:dyDescent="0.2">
      <c r="A36" s="6"/>
      <c r="B36" s="7"/>
      <c r="C36" s="38"/>
      <c r="D36" s="6"/>
      <c r="E36" s="181"/>
      <c r="F36" s="8"/>
      <c r="G36" s="9"/>
      <c r="H36" s="10"/>
      <c r="I36" s="10"/>
      <c r="J36" s="196"/>
      <c r="K36" s="147"/>
      <c r="L36" s="147"/>
      <c r="M36" s="11"/>
    </row>
    <row r="37" spans="1:14" ht="15.75" x14ac:dyDescent="0.25">
      <c r="A37" s="14"/>
      <c r="B37" s="15" t="s">
        <v>656</v>
      </c>
      <c r="C37" s="38"/>
      <c r="D37" s="6"/>
      <c r="E37" s="181"/>
      <c r="F37" s="8"/>
      <c r="H37" s="10"/>
      <c r="I37" s="10"/>
      <c r="J37" s="196"/>
      <c r="K37" s="147"/>
      <c r="L37" s="147"/>
      <c r="M37" s="11"/>
    </row>
    <row r="38" spans="1:14" ht="15.75" x14ac:dyDescent="0.25">
      <c r="A38" s="14"/>
      <c r="B38" s="15" t="s">
        <v>507</v>
      </c>
      <c r="C38" s="38"/>
      <c r="D38" s="6"/>
      <c r="E38" s="181"/>
      <c r="F38" s="8"/>
      <c r="G38" s="17"/>
      <c r="H38" s="148"/>
      <c r="I38" s="10"/>
      <c r="J38" s="196"/>
      <c r="K38" s="147"/>
      <c r="M38" s="11"/>
    </row>
    <row r="39" spans="1:14" s="22" customFormat="1" ht="36.75" x14ac:dyDescent="0.25">
      <c r="A39" s="134" t="s">
        <v>398</v>
      </c>
      <c r="B39" s="135" t="s">
        <v>0</v>
      </c>
      <c r="C39" s="136" t="s">
        <v>1</v>
      </c>
      <c r="D39" s="137" t="s">
        <v>635</v>
      </c>
      <c r="E39" s="182" t="s">
        <v>402</v>
      </c>
      <c r="F39" s="138" t="s">
        <v>2</v>
      </c>
      <c r="G39" s="129" t="s">
        <v>64</v>
      </c>
      <c r="H39" s="20" t="s">
        <v>6</v>
      </c>
      <c r="I39" s="149" t="s">
        <v>516</v>
      </c>
      <c r="J39" s="197" t="s">
        <v>629</v>
      </c>
      <c r="K39" s="150" t="s">
        <v>630</v>
      </c>
      <c r="L39" s="176" t="s">
        <v>655</v>
      </c>
      <c r="M39" s="18" t="s">
        <v>4</v>
      </c>
      <c r="N39" s="21" t="s">
        <v>506</v>
      </c>
    </row>
    <row r="40" spans="1:14" ht="48" x14ac:dyDescent="0.2">
      <c r="A40" s="23" t="s">
        <v>39</v>
      </c>
      <c r="B40" s="24" t="s">
        <v>395</v>
      </c>
      <c r="C40" s="25">
        <v>1</v>
      </c>
      <c r="D40" s="23"/>
      <c r="E40" s="183">
        <v>0.1</v>
      </c>
      <c r="F40" s="26">
        <v>2010</v>
      </c>
      <c r="G40" s="27" t="s">
        <v>219</v>
      </c>
      <c r="H40" s="5">
        <v>4000</v>
      </c>
      <c r="I40" s="5">
        <v>0</v>
      </c>
      <c r="J40" s="198">
        <f>PRODUCT(H40,E40)</f>
        <v>400</v>
      </c>
      <c r="K40" s="151">
        <v>4000</v>
      </c>
      <c r="L40" s="152">
        <f>SUM(H40,-K40)</f>
        <v>0</v>
      </c>
      <c r="M40" s="28" t="s">
        <v>5</v>
      </c>
      <c r="N40" s="3">
        <v>15</v>
      </c>
    </row>
    <row r="41" spans="1:14" ht="48" x14ac:dyDescent="0.2">
      <c r="A41" s="23" t="s">
        <v>40</v>
      </c>
      <c r="B41" s="24" t="s">
        <v>396</v>
      </c>
      <c r="C41" s="25">
        <v>1</v>
      </c>
      <c r="D41" s="23"/>
      <c r="E41" s="183">
        <v>0.1</v>
      </c>
      <c r="F41" s="26">
        <v>2010</v>
      </c>
      <c r="G41" s="27" t="s">
        <v>220</v>
      </c>
      <c r="H41" s="29">
        <v>2500</v>
      </c>
      <c r="I41" s="29">
        <v>0</v>
      </c>
      <c r="J41" s="198">
        <f>PRODUCT(H41,E41)</f>
        <v>250</v>
      </c>
      <c r="K41" s="152">
        <v>2500</v>
      </c>
      <c r="L41" s="152">
        <f t="shared" ref="L41:L78" si="0">SUM(H41,-K41)</f>
        <v>0</v>
      </c>
      <c r="M41" s="28" t="s">
        <v>5</v>
      </c>
      <c r="N41" s="3">
        <v>15</v>
      </c>
    </row>
    <row r="42" spans="1:14" ht="48" x14ac:dyDescent="0.2">
      <c r="A42" s="23" t="s">
        <v>41</v>
      </c>
      <c r="B42" s="24" t="s">
        <v>393</v>
      </c>
      <c r="C42" s="25">
        <v>1</v>
      </c>
      <c r="D42" s="23"/>
      <c r="E42" s="183">
        <v>0.1</v>
      </c>
      <c r="F42" s="26">
        <v>2010</v>
      </c>
      <c r="G42" s="27" t="s">
        <v>221</v>
      </c>
      <c r="H42" s="29">
        <v>2500</v>
      </c>
      <c r="I42" s="29">
        <v>0</v>
      </c>
      <c r="J42" s="198">
        <f t="shared" ref="J42:J43" si="1">PRODUCT(H42,E42)</f>
        <v>250</v>
      </c>
      <c r="K42" s="152">
        <v>2500</v>
      </c>
      <c r="L42" s="152">
        <f t="shared" si="0"/>
        <v>0</v>
      </c>
      <c r="M42" s="28" t="s">
        <v>5</v>
      </c>
      <c r="N42" s="3">
        <v>15</v>
      </c>
    </row>
    <row r="43" spans="1:14" x14ac:dyDescent="0.2">
      <c r="A43" s="23" t="s">
        <v>42</v>
      </c>
      <c r="B43" s="24" t="s">
        <v>7</v>
      </c>
      <c r="C43" s="25">
        <v>1</v>
      </c>
      <c r="D43" s="23"/>
      <c r="E43" s="183">
        <v>0.1</v>
      </c>
      <c r="F43" s="26">
        <v>2017</v>
      </c>
      <c r="G43" s="27" t="s">
        <v>10</v>
      </c>
      <c r="H43" s="29">
        <v>144</v>
      </c>
      <c r="I43" s="29">
        <v>0</v>
      </c>
      <c r="J43" s="198">
        <f t="shared" si="1"/>
        <v>14.4</v>
      </c>
      <c r="K43" s="152">
        <v>144</v>
      </c>
      <c r="L43" s="152">
        <f t="shared" si="0"/>
        <v>0</v>
      </c>
      <c r="M43" s="28" t="s">
        <v>5</v>
      </c>
      <c r="N43" s="3">
        <v>8</v>
      </c>
    </row>
    <row r="44" spans="1:14" x14ac:dyDescent="0.2">
      <c r="A44" s="23" t="s">
        <v>43</v>
      </c>
      <c r="B44" s="24" t="s">
        <v>8</v>
      </c>
      <c r="C44" s="25">
        <v>1</v>
      </c>
      <c r="D44" s="23"/>
      <c r="E44" s="183">
        <v>0.25</v>
      </c>
      <c r="F44" s="26" t="s">
        <v>358</v>
      </c>
      <c r="G44" s="27" t="s">
        <v>70</v>
      </c>
      <c r="H44" s="29">
        <v>619.74829999999997</v>
      </c>
      <c r="I44" s="29">
        <v>0</v>
      </c>
      <c r="J44" s="199">
        <f t="shared" ref="J44:J75" si="2">PRODUCT(H44,E44)</f>
        <v>154.93707499999999</v>
      </c>
      <c r="K44" s="152">
        <v>619.75</v>
      </c>
      <c r="L44" s="152">
        <f t="shared" si="0"/>
        <v>-1.7000000000280124E-3</v>
      </c>
      <c r="M44" s="28" t="s">
        <v>5</v>
      </c>
      <c r="N44" s="3">
        <v>35</v>
      </c>
    </row>
    <row r="45" spans="1:14" x14ac:dyDescent="0.2">
      <c r="A45" s="23" t="s">
        <v>44</v>
      </c>
      <c r="B45" s="24" t="s">
        <v>9</v>
      </c>
      <c r="C45" s="25">
        <v>1</v>
      </c>
      <c r="D45" s="23"/>
      <c r="E45" s="183">
        <v>0.1</v>
      </c>
      <c r="F45" s="26" t="s">
        <v>358</v>
      </c>
      <c r="G45" s="30" t="s">
        <v>475</v>
      </c>
      <c r="H45" s="29">
        <v>619.74829999999997</v>
      </c>
      <c r="I45" s="29">
        <v>0</v>
      </c>
      <c r="J45" s="199">
        <f t="shared" si="2"/>
        <v>61.974829999999997</v>
      </c>
      <c r="K45" s="152">
        <v>619.75</v>
      </c>
      <c r="L45" s="152">
        <f t="shared" si="0"/>
        <v>-1.7000000000280124E-3</v>
      </c>
      <c r="M45" s="28" t="s">
        <v>5</v>
      </c>
      <c r="N45" s="3">
        <v>35</v>
      </c>
    </row>
    <row r="46" spans="1:14" x14ac:dyDescent="0.2">
      <c r="A46" s="23" t="s">
        <v>45</v>
      </c>
      <c r="B46" s="24" t="s">
        <v>16</v>
      </c>
      <c r="C46" s="25">
        <v>1</v>
      </c>
      <c r="D46" s="31"/>
      <c r="E46" s="183">
        <v>0.1</v>
      </c>
      <c r="F46" s="26" t="s">
        <v>476</v>
      </c>
      <c r="G46" s="30" t="s">
        <v>475</v>
      </c>
      <c r="H46" s="29">
        <v>154.93709999999999</v>
      </c>
      <c r="I46" s="29">
        <v>0</v>
      </c>
      <c r="J46" s="199">
        <f t="shared" si="2"/>
        <v>15.49371</v>
      </c>
      <c r="K46" s="152">
        <v>154.94</v>
      </c>
      <c r="L46" s="152">
        <f t="shared" si="0"/>
        <v>-2.9000000000110049E-3</v>
      </c>
      <c r="M46" s="28" t="s">
        <v>5</v>
      </c>
      <c r="N46" s="3">
        <v>45</v>
      </c>
    </row>
    <row r="47" spans="1:14" x14ac:dyDescent="0.2">
      <c r="A47" s="23" t="s">
        <v>46</v>
      </c>
      <c r="B47" s="24" t="s">
        <v>16</v>
      </c>
      <c r="C47" s="25">
        <v>1</v>
      </c>
      <c r="D47" s="23"/>
      <c r="E47" s="183">
        <v>0.1</v>
      </c>
      <c r="F47" s="26" t="s">
        <v>476</v>
      </c>
      <c r="G47" s="30" t="s">
        <v>475</v>
      </c>
      <c r="H47" s="29">
        <v>154.93709999999999</v>
      </c>
      <c r="I47" s="29">
        <v>0</v>
      </c>
      <c r="J47" s="199">
        <f t="shared" si="2"/>
        <v>15.49371</v>
      </c>
      <c r="K47" s="152">
        <v>154.94</v>
      </c>
      <c r="L47" s="152">
        <f t="shared" si="0"/>
        <v>-2.9000000000110049E-3</v>
      </c>
      <c r="M47" s="28" t="s">
        <v>5</v>
      </c>
      <c r="N47" s="3">
        <v>45</v>
      </c>
    </row>
    <row r="48" spans="1:14" ht="24" x14ac:dyDescent="0.2">
      <c r="A48" s="23" t="s">
        <v>47</v>
      </c>
      <c r="B48" s="24" t="s">
        <v>359</v>
      </c>
      <c r="C48" s="25">
        <v>1</v>
      </c>
      <c r="D48" s="23"/>
      <c r="E48" s="183">
        <v>0.1</v>
      </c>
      <c r="F48" s="26">
        <v>1978</v>
      </c>
      <c r="G48" s="27" t="s">
        <v>360</v>
      </c>
      <c r="H48" s="29">
        <v>19.108899999999998</v>
      </c>
      <c r="I48" s="5">
        <v>0</v>
      </c>
      <c r="J48" s="199">
        <f t="shared" si="2"/>
        <v>1.91089</v>
      </c>
      <c r="K48" s="152">
        <v>19.11</v>
      </c>
      <c r="L48" s="152">
        <f t="shared" si="0"/>
        <v>-1.1000000000009891E-3</v>
      </c>
      <c r="M48" s="28" t="s">
        <v>5</v>
      </c>
      <c r="N48" s="3">
        <v>47</v>
      </c>
    </row>
    <row r="49" spans="1:14" ht="36" x14ac:dyDescent="0.2">
      <c r="A49" s="23" t="s">
        <v>48</v>
      </c>
      <c r="B49" s="24" t="s">
        <v>408</v>
      </c>
      <c r="C49" s="25">
        <v>1</v>
      </c>
      <c r="D49" s="23"/>
      <c r="E49" s="183">
        <v>0.1</v>
      </c>
      <c r="F49" s="26">
        <v>2010</v>
      </c>
      <c r="G49" s="27" t="s">
        <v>455</v>
      </c>
      <c r="H49" s="29">
        <v>700</v>
      </c>
      <c r="I49" s="29">
        <v>0</v>
      </c>
      <c r="J49" s="199">
        <f t="shared" si="2"/>
        <v>70</v>
      </c>
      <c r="K49" s="152">
        <v>700</v>
      </c>
      <c r="L49" s="152">
        <f t="shared" si="0"/>
        <v>0</v>
      </c>
      <c r="M49" s="28" t="s">
        <v>5</v>
      </c>
      <c r="N49" s="3">
        <v>15</v>
      </c>
    </row>
    <row r="50" spans="1:14" ht="24" x14ac:dyDescent="0.2">
      <c r="A50" s="23" t="s">
        <v>49</v>
      </c>
      <c r="B50" s="24" t="s">
        <v>394</v>
      </c>
      <c r="C50" s="25">
        <v>1</v>
      </c>
      <c r="D50" s="23"/>
      <c r="E50" s="183">
        <v>0.1</v>
      </c>
      <c r="F50" s="26">
        <v>2010</v>
      </c>
      <c r="G50" s="27" t="s">
        <v>455</v>
      </c>
      <c r="H50" s="29">
        <v>200</v>
      </c>
      <c r="I50" s="29">
        <v>0</v>
      </c>
      <c r="J50" s="199">
        <f t="shared" si="2"/>
        <v>20</v>
      </c>
      <c r="K50" s="152">
        <v>200</v>
      </c>
      <c r="L50" s="152">
        <f t="shared" si="0"/>
        <v>0</v>
      </c>
      <c r="M50" s="28" t="s">
        <v>5</v>
      </c>
      <c r="N50" s="3">
        <v>15</v>
      </c>
    </row>
    <row r="51" spans="1:14" ht="24" x14ac:dyDescent="0.2">
      <c r="A51" s="23" t="s">
        <v>50</v>
      </c>
      <c r="B51" s="24" t="s">
        <v>394</v>
      </c>
      <c r="C51" s="25">
        <v>1</v>
      </c>
      <c r="D51" s="23"/>
      <c r="E51" s="183">
        <v>0.1</v>
      </c>
      <c r="F51" s="26">
        <v>2010</v>
      </c>
      <c r="G51" s="27" t="s">
        <v>455</v>
      </c>
      <c r="H51" s="29">
        <v>200</v>
      </c>
      <c r="I51" s="29">
        <v>0</v>
      </c>
      <c r="J51" s="199">
        <f t="shared" si="2"/>
        <v>20</v>
      </c>
      <c r="K51" s="152">
        <v>200</v>
      </c>
      <c r="L51" s="152">
        <f t="shared" si="0"/>
        <v>0</v>
      </c>
      <c r="M51" s="28" t="s">
        <v>5</v>
      </c>
      <c r="N51" s="3">
        <v>15</v>
      </c>
    </row>
    <row r="52" spans="1:14" ht="24" x14ac:dyDescent="0.2">
      <c r="A52" s="23" t="s">
        <v>22</v>
      </c>
      <c r="B52" s="24" t="s">
        <v>394</v>
      </c>
      <c r="C52" s="25">
        <v>1</v>
      </c>
      <c r="D52" s="23"/>
      <c r="E52" s="183">
        <v>0.1</v>
      </c>
      <c r="F52" s="26">
        <v>2010</v>
      </c>
      <c r="G52" s="27" t="s">
        <v>455</v>
      </c>
      <c r="H52" s="29">
        <v>200</v>
      </c>
      <c r="I52" s="29">
        <v>0</v>
      </c>
      <c r="J52" s="199">
        <f t="shared" si="2"/>
        <v>20</v>
      </c>
      <c r="K52" s="152">
        <v>200</v>
      </c>
      <c r="L52" s="152">
        <f t="shared" si="0"/>
        <v>0</v>
      </c>
      <c r="M52" s="28" t="s">
        <v>5</v>
      </c>
      <c r="N52" s="3">
        <v>15</v>
      </c>
    </row>
    <row r="53" spans="1:14" x14ac:dyDescent="0.2">
      <c r="A53" s="23" t="s">
        <v>24</v>
      </c>
      <c r="B53" s="24" t="s">
        <v>11</v>
      </c>
      <c r="C53" s="25">
        <v>1</v>
      </c>
      <c r="D53" s="23"/>
      <c r="E53" s="183">
        <v>0.1</v>
      </c>
      <c r="F53" s="26" t="s">
        <v>369</v>
      </c>
      <c r="G53" s="27" t="s">
        <v>370</v>
      </c>
      <c r="H53" s="29">
        <v>80</v>
      </c>
      <c r="I53" s="29">
        <v>0</v>
      </c>
      <c r="J53" s="199">
        <f t="shared" si="2"/>
        <v>8</v>
      </c>
      <c r="K53" s="152">
        <v>80</v>
      </c>
      <c r="L53" s="152">
        <f t="shared" si="0"/>
        <v>0</v>
      </c>
      <c r="M53" s="28" t="s">
        <v>5</v>
      </c>
      <c r="N53" s="3">
        <v>19</v>
      </c>
    </row>
    <row r="54" spans="1:14" x14ac:dyDescent="0.2">
      <c r="A54" s="23" t="s">
        <v>25</v>
      </c>
      <c r="B54" s="24" t="s">
        <v>222</v>
      </c>
      <c r="C54" s="25">
        <v>1</v>
      </c>
      <c r="D54" s="23"/>
      <c r="E54" s="183">
        <v>0.1</v>
      </c>
      <c r="F54" s="26">
        <v>2018</v>
      </c>
      <c r="G54" s="27" t="s">
        <v>94</v>
      </c>
      <c r="H54" s="29">
        <v>937.5</v>
      </c>
      <c r="I54" s="29">
        <v>234.37</v>
      </c>
      <c r="J54" s="199">
        <f t="shared" si="2"/>
        <v>93.75</v>
      </c>
      <c r="K54" s="152">
        <v>937.5</v>
      </c>
      <c r="L54" s="152">
        <f t="shared" si="0"/>
        <v>0</v>
      </c>
      <c r="M54" s="28" t="s">
        <v>5</v>
      </c>
      <c r="N54" s="3">
        <v>7</v>
      </c>
    </row>
    <row r="55" spans="1:14" x14ac:dyDescent="0.2">
      <c r="A55" s="23" t="s">
        <v>26</v>
      </c>
      <c r="B55" s="24" t="s">
        <v>12</v>
      </c>
      <c r="C55" s="25">
        <v>1</v>
      </c>
      <c r="D55" s="23"/>
      <c r="E55" s="183">
        <v>0.25</v>
      </c>
      <c r="F55" s="26">
        <v>2005</v>
      </c>
      <c r="G55" s="27" t="s">
        <v>13</v>
      </c>
      <c r="H55" s="29">
        <v>208.33</v>
      </c>
      <c r="I55" s="29">
        <v>0</v>
      </c>
      <c r="J55" s="199">
        <f t="shared" si="2"/>
        <v>52.082500000000003</v>
      </c>
      <c r="K55" s="152">
        <v>208.33</v>
      </c>
      <c r="L55" s="152">
        <f t="shared" si="0"/>
        <v>0</v>
      </c>
      <c r="M55" s="28" t="s">
        <v>5</v>
      </c>
      <c r="N55" s="3">
        <v>20</v>
      </c>
    </row>
    <row r="56" spans="1:14" x14ac:dyDescent="0.2">
      <c r="A56" s="23" t="s">
        <v>27</v>
      </c>
      <c r="B56" s="24" t="s">
        <v>14</v>
      </c>
      <c r="C56" s="25">
        <v>1</v>
      </c>
      <c r="D56" s="23"/>
      <c r="E56" s="183">
        <v>0.25</v>
      </c>
      <c r="F56" s="26">
        <v>2010</v>
      </c>
      <c r="G56" s="27" t="s">
        <v>15</v>
      </c>
      <c r="H56" s="29">
        <v>730</v>
      </c>
      <c r="I56" s="29">
        <v>0</v>
      </c>
      <c r="J56" s="199">
        <f t="shared" si="2"/>
        <v>182.5</v>
      </c>
      <c r="K56" s="152">
        <v>730</v>
      </c>
      <c r="L56" s="152">
        <f t="shared" si="0"/>
        <v>0</v>
      </c>
      <c r="M56" s="28" t="s">
        <v>5</v>
      </c>
      <c r="N56" s="3">
        <v>15</v>
      </c>
    </row>
    <row r="57" spans="1:14" x14ac:dyDescent="0.2">
      <c r="A57" s="23" t="s">
        <v>654</v>
      </c>
      <c r="B57" s="24" t="s">
        <v>17</v>
      </c>
      <c r="C57" s="25">
        <v>1</v>
      </c>
      <c r="D57" s="23"/>
      <c r="E57" s="183">
        <v>0.1</v>
      </c>
      <c r="F57" s="26" t="s">
        <v>329</v>
      </c>
      <c r="G57" s="27" t="s">
        <v>364</v>
      </c>
      <c r="H57" s="29">
        <v>15.4937</v>
      </c>
      <c r="I57" s="29">
        <v>0</v>
      </c>
      <c r="J57" s="199">
        <f t="shared" si="2"/>
        <v>1.5493700000000001</v>
      </c>
      <c r="K57" s="152">
        <v>15.4937</v>
      </c>
      <c r="L57" s="152">
        <f t="shared" si="0"/>
        <v>0</v>
      </c>
      <c r="M57" s="28" t="s">
        <v>5</v>
      </c>
      <c r="N57" s="3">
        <v>55</v>
      </c>
    </row>
    <row r="58" spans="1:14" x14ac:dyDescent="0.2">
      <c r="A58" s="23" t="s">
        <v>28</v>
      </c>
      <c r="B58" s="24" t="s">
        <v>18</v>
      </c>
      <c r="C58" s="25">
        <v>1</v>
      </c>
      <c r="D58" s="23"/>
      <c r="E58" s="183">
        <v>0.1</v>
      </c>
      <c r="F58" s="26">
        <v>2011</v>
      </c>
      <c r="G58" s="27" t="s">
        <v>19</v>
      </c>
      <c r="H58" s="29">
        <v>40</v>
      </c>
      <c r="I58" s="29">
        <v>0</v>
      </c>
      <c r="J58" s="199">
        <f>PRODUCT(H58,E58)</f>
        <v>4</v>
      </c>
      <c r="K58" s="152">
        <v>40</v>
      </c>
      <c r="L58" s="152">
        <f t="shared" si="0"/>
        <v>0</v>
      </c>
      <c r="M58" s="28" t="s">
        <v>5</v>
      </c>
      <c r="N58" s="3">
        <v>14</v>
      </c>
    </row>
    <row r="59" spans="1:14" ht="24" x14ac:dyDescent="0.2">
      <c r="A59" s="23" t="s">
        <v>29</v>
      </c>
      <c r="B59" s="24" t="s">
        <v>359</v>
      </c>
      <c r="C59" s="25">
        <v>1</v>
      </c>
      <c r="D59" s="23"/>
      <c r="E59" s="183">
        <v>0.1</v>
      </c>
      <c r="F59" s="26">
        <v>1978</v>
      </c>
      <c r="G59" s="27" t="s">
        <v>360</v>
      </c>
      <c r="H59" s="29">
        <v>19.108899999999998</v>
      </c>
      <c r="I59" s="29">
        <v>0</v>
      </c>
      <c r="J59" s="199">
        <f t="shared" si="2"/>
        <v>1.91089</v>
      </c>
      <c r="K59" s="152">
        <v>19.108899999999998</v>
      </c>
      <c r="L59" s="152">
        <f t="shared" si="0"/>
        <v>0</v>
      </c>
      <c r="M59" s="28" t="s">
        <v>5</v>
      </c>
      <c r="N59" s="3">
        <v>47</v>
      </c>
    </row>
    <row r="60" spans="1:14" ht="24" x14ac:dyDescent="0.2">
      <c r="A60" s="23" t="s">
        <v>650</v>
      </c>
      <c r="B60" s="24" t="s">
        <v>409</v>
      </c>
      <c r="C60" s="25">
        <v>1</v>
      </c>
      <c r="D60" s="23"/>
      <c r="E60" s="183">
        <v>0.1</v>
      </c>
      <c r="F60" s="26">
        <v>2010</v>
      </c>
      <c r="G60" s="27" t="s">
        <v>455</v>
      </c>
      <c r="H60" s="29">
        <v>500</v>
      </c>
      <c r="I60" s="29">
        <v>0</v>
      </c>
      <c r="J60" s="199">
        <f t="shared" si="2"/>
        <v>50</v>
      </c>
      <c r="K60" s="152">
        <v>500</v>
      </c>
      <c r="L60" s="152">
        <f t="shared" si="0"/>
        <v>0</v>
      </c>
      <c r="M60" s="28" t="s">
        <v>5</v>
      </c>
      <c r="N60" s="3">
        <v>15</v>
      </c>
    </row>
    <row r="61" spans="1:14" ht="24" x14ac:dyDescent="0.2">
      <c r="A61" s="23" t="s">
        <v>30</v>
      </c>
      <c r="B61" s="24" t="s">
        <v>235</v>
      </c>
      <c r="C61" s="25">
        <v>1</v>
      </c>
      <c r="D61" s="23"/>
      <c r="E61" s="183">
        <v>0.1</v>
      </c>
      <c r="F61" s="26">
        <v>2010</v>
      </c>
      <c r="G61" s="27" t="s">
        <v>455</v>
      </c>
      <c r="H61" s="29">
        <v>200</v>
      </c>
      <c r="I61" s="29">
        <v>0</v>
      </c>
      <c r="J61" s="199">
        <f t="shared" si="2"/>
        <v>20</v>
      </c>
      <c r="K61" s="152">
        <v>200</v>
      </c>
      <c r="L61" s="152">
        <f t="shared" si="0"/>
        <v>0</v>
      </c>
      <c r="M61" s="28" t="s">
        <v>5</v>
      </c>
      <c r="N61" s="3">
        <v>15</v>
      </c>
    </row>
    <row r="62" spans="1:14" x14ac:dyDescent="0.2">
      <c r="A62" s="23" t="s">
        <v>31</v>
      </c>
      <c r="B62" s="24" t="s">
        <v>20</v>
      </c>
      <c r="C62" s="25">
        <v>1</v>
      </c>
      <c r="D62" s="23"/>
      <c r="E62" s="183">
        <v>0.1</v>
      </c>
      <c r="F62" s="26" t="s">
        <v>369</v>
      </c>
      <c r="G62" s="27" t="s">
        <v>370</v>
      </c>
      <c r="H62" s="29">
        <v>80</v>
      </c>
      <c r="I62" s="29">
        <v>0</v>
      </c>
      <c r="J62" s="199">
        <f t="shared" si="2"/>
        <v>8</v>
      </c>
      <c r="K62" s="152">
        <v>80</v>
      </c>
      <c r="L62" s="152">
        <f t="shared" si="0"/>
        <v>0</v>
      </c>
      <c r="M62" s="28" t="s">
        <v>5</v>
      </c>
      <c r="N62" s="3">
        <v>19</v>
      </c>
    </row>
    <row r="63" spans="1:14" x14ac:dyDescent="0.2">
      <c r="A63" s="23" t="s">
        <v>32</v>
      </c>
      <c r="B63" s="24" t="s">
        <v>222</v>
      </c>
      <c r="C63" s="25">
        <v>1</v>
      </c>
      <c r="D63" s="23"/>
      <c r="E63" s="183">
        <v>0.1</v>
      </c>
      <c r="F63" s="26">
        <v>2018</v>
      </c>
      <c r="G63" s="27" t="s">
        <v>94</v>
      </c>
      <c r="H63" s="29">
        <v>937.5</v>
      </c>
      <c r="I63" s="29">
        <v>234.37</v>
      </c>
      <c r="J63" s="199">
        <f t="shared" si="2"/>
        <v>93.75</v>
      </c>
      <c r="K63" s="152">
        <v>937.5</v>
      </c>
      <c r="L63" s="152">
        <f t="shared" si="0"/>
        <v>0</v>
      </c>
      <c r="M63" s="28" t="s">
        <v>5</v>
      </c>
      <c r="N63" s="3">
        <v>7</v>
      </c>
    </row>
    <row r="64" spans="1:14" x14ac:dyDescent="0.2">
      <c r="A64" s="23" t="s">
        <v>33</v>
      </c>
      <c r="B64" s="24" t="s">
        <v>18</v>
      </c>
      <c r="C64" s="25">
        <v>1</v>
      </c>
      <c r="D64" s="23"/>
      <c r="E64" s="183">
        <v>0.25</v>
      </c>
      <c r="F64" s="26">
        <v>2011</v>
      </c>
      <c r="G64" s="27" t="s">
        <v>165</v>
      </c>
      <c r="H64" s="29">
        <v>40</v>
      </c>
      <c r="I64" s="29">
        <v>0</v>
      </c>
      <c r="J64" s="199">
        <f t="shared" si="2"/>
        <v>10</v>
      </c>
      <c r="K64" s="152">
        <v>40</v>
      </c>
      <c r="L64" s="152">
        <f t="shared" si="0"/>
        <v>0</v>
      </c>
      <c r="M64" s="28" t="s">
        <v>5</v>
      </c>
      <c r="N64" s="3">
        <v>14</v>
      </c>
    </row>
    <row r="65" spans="1:14" ht="48" x14ac:dyDescent="0.2">
      <c r="A65" s="23" t="s">
        <v>34</v>
      </c>
      <c r="B65" s="24" t="s">
        <v>397</v>
      </c>
      <c r="C65" s="25">
        <v>1</v>
      </c>
      <c r="D65" s="23"/>
      <c r="E65" s="183">
        <v>0.1</v>
      </c>
      <c r="F65" s="26">
        <v>2010</v>
      </c>
      <c r="G65" s="27" t="s">
        <v>455</v>
      </c>
      <c r="H65" s="29">
        <v>2500</v>
      </c>
      <c r="I65" s="29">
        <v>0</v>
      </c>
      <c r="J65" s="199">
        <f>PRODUCT(H65,E65)</f>
        <v>250</v>
      </c>
      <c r="K65" s="152">
        <v>2500</v>
      </c>
      <c r="L65" s="152">
        <f t="shared" si="0"/>
        <v>0</v>
      </c>
      <c r="M65" s="28" t="s">
        <v>5</v>
      </c>
      <c r="N65" s="3">
        <v>15</v>
      </c>
    </row>
    <row r="66" spans="1:14" x14ac:dyDescent="0.2">
      <c r="A66" s="23" t="s">
        <v>35</v>
      </c>
      <c r="B66" s="1" t="s">
        <v>356</v>
      </c>
      <c r="C66" s="41">
        <v>1</v>
      </c>
      <c r="D66" s="2"/>
      <c r="E66" s="183">
        <v>0.1</v>
      </c>
      <c r="F66" s="3">
        <v>2010</v>
      </c>
      <c r="G66" s="4" t="s">
        <v>456</v>
      </c>
      <c r="H66" s="5">
        <v>250</v>
      </c>
      <c r="I66" s="5">
        <v>0</v>
      </c>
      <c r="J66" s="199">
        <f t="shared" si="2"/>
        <v>25</v>
      </c>
      <c r="K66" s="151">
        <v>250</v>
      </c>
      <c r="L66" s="152">
        <f t="shared" si="0"/>
        <v>0</v>
      </c>
      <c r="M66" s="3" t="s">
        <v>5</v>
      </c>
      <c r="N66" s="3">
        <v>15</v>
      </c>
    </row>
    <row r="67" spans="1:14" x14ac:dyDescent="0.2">
      <c r="A67" s="23" t="s">
        <v>36</v>
      </c>
      <c r="B67" s="1" t="s">
        <v>356</v>
      </c>
      <c r="C67" s="41">
        <v>1</v>
      </c>
      <c r="D67" s="2"/>
      <c r="E67" s="183">
        <v>0.1</v>
      </c>
      <c r="F67" s="3">
        <v>2010</v>
      </c>
      <c r="G67" s="4" t="s">
        <v>357</v>
      </c>
      <c r="H67" s="5">
        <v>250</v>
      </c>
      <c r="I67" s="5">
        <v>0</v>
      </c>
      <c r="J67" s="199">
        <f t="shared" si="2"/>
        <v>25</v>
      </c>
      <c r="K67" s="151">
        <v>250</v>
      </c>
      <c r="L67" s="152">
        <f t="shared" si="0"/>
        <v>0</v>
      </c>
      <c r="M67" s="3" t="s">
        <v>5</v>
      </c>
      <c r="N67" s="3">
        <v>15</v>
      </c>
    </row>
    <row r="68" spans="1:14" x14ac:dyDescent="0.2">
      <c r="A68" s="23" t="s">
        <v>37</v>
      </c>
      <c r="B68" s="1" t="s">
        <v>435</v>
      </c>
      <c r="C68" s="41">
        <v>1</v>
      </c>
      <c r="D68" s="2"/>
      <c r="E68" s="183">
        <v>0.1</v>
      </c>
      <c r="F68" s="3">
        <v>1999</v>
      </c>
      <c r="G68" s="4" t="s">
        <v>436</v>
      </c>
      <c r="H68" s="5">
        <v>5.1593999999999998</v>
      </c>
      <c r="I68" s="5">
        <v>0</v>
      </c>
      <c r="J68" s="199">
        <f t="shared" si="2"/>
        <v>0.51593999999999995</v>
      </c>
      <c r="K68" s="151">
        <v>5.1593999999999998</v>
      </c>
      <c r="L68" s="152">
        <f t="shared" si="0"/>
        <v>0</v>
      </c>
      <c r="M68" s="3" t="s">
        <v>5</v>
      </c>
      <c r="N68" s="3">
        <v>26</v>
      </c>
    </row>
    <row r="69" spans="1:14" x14ac:dyDescent="0.2">
      <c r="A69" s="23" t="s">
        <v>51</v>
      </c>
      <c r="B69" s="1" t="s">
        <v>435</v>
      </c>
      <c r="C69" s="41">
        <v>1</v>
      </c>
      <c r="D69" s="2"/>
      <c r="E69" s="183">
        <v>0.1</v>
      </c>
      <c r="F69" s="3">
        <v>1999</v>
      </c>
      <c r="G69" s="4" t="s">
        <v>436</v>
      </c>
      <c r="H69" s="5">
        <v>5.1593999999999998</v>
      </c>
      <c r="I69" s="5">
        <v>0</v>
      </c>
      <c r="J69" s="199">
        <f t="shared" si="2"/>
        <v>0.51593999999999995</v>
      </c>
      <c r="K69" s="151">
        <v>5.1593999999999998</v>
      </c>
      <c r="L69" s="152">
        <f t="shared" si="0"/>
        <v>0</v>
      </c>
      <c r="M69" s="3" t="s">
        <v>5</v>
      </c>
      <c r="N69" s="3">
        <v>26</v>
      </c>
    </row>
    <row r="70" spans="1:14" x14ac:dyDescent="0.2">
      <c r="A70" s="23" t="s">
        <v>21</v>
      </c>
      <c r="B70" s="1" t="s">
        <v>427</v>
      </c>
      <c r="C70" s="41">
        <v>1</v>
      </c>
      <c r="D70" s="2"/>
      <c r="E70" s="183">
        <v>0.1</v>
      </c>
      <c r="F70" s="3">
        <v>2007</v>
      </c>
      <c r="G70" s="4" t="s">
        <v>543</v>
      </c>
      <c r="H70" s="5">
        <v>24.99</v>
      </c>
      <c r="I70" s="5">
        <v>0</v>
      </c>
      <c r="J70" s="199">
        <f t="shared" si="2"/>
        <v>2.4990000000000001</v>
      </c>
      <c r="K70" s="151">
        <v>24.99</v>
      </c>
      <c r="L70" s="152">
        <f t="shared" si="0"/>
        <v>0</v>
      </c>
      <c r="M70" s="3" t="s">
        <v>5</v>
      </c>
      <c r="N70" s="3">
        <v>18</v>
      </c>
    </row>
    <row r="71" spans="1:14" s="46" customFormat="1" ht="12" x14ac:dyDescent="0.2">
      <c r="A71" s="28" t="s">
        <v>23</v>
      </c>
      <c r="B71" s="1" t="s">
        <v>519</v>
      </c>
      <c r="C71" s="41">
        <v>1</v>
      </c>
      <c r="D71" s="3"/>
      <c r="E71" s="183">
        <v>0.1</v>
      </c>
      <c r="F71" s="3">
        <v>2020</v>
      </c>
      <c r="G71" s="4" t="s">
        <v>520</v>
      </c>
      <c r="H71" s="5">
        <v>325</v>
      </c>
      <c r="I71" s="5">
        <v>32.5</v>
      </c>
      <c r="J71" s="199">
        <f t="shared" si="2"/>
        <v>32.5</v>
      </c>
      <c r="K71" s="151">
        <f>PRODUCT(J71,N71)</f>
        <v>162.5</v>
      </c>
      <c r="L71" s="152">
        <f t="shared" si="0"/>
        <v>162.5</v>
      </c>
      <c r="M71" s="3" t="s">
        <v>5</v>
      </c>
      <c r="N71" s="3">
        <v>5</v>
      </c>
    </row>
    <row r="72" spans="1:14" s="46" customFormat="1" ht="12" x14ac:dyDescent="0.2">
      <c r="A72" s="28" t="s">
        <v>651</v>
      </c>
      <c r="B72" s="1" t="s">
        <v>599</v>
      </c>
      <c r="C72" s="41">
        <v>1</v>
      </c>
      <c r="D72" s="3"/>
      <c r="E72" s="183">
        <v>0.1</v>
      </c>
      <c r="F72" s="3">
        <v>2022</v>
      </c>
      <c r="G72" s="4" t="s">
        <v>601</v>
      </c>
      <c r="H72" s="5">
        <v>863</v>
      </c>
      <c r="I72" s="5"/>
      <c r="J72" s="199">
        <f t="shared" si="2"/>
        <v>86.300000000000011</v>
      </c>
      <c r="K72" s="151">
        <f t="shared" ref="K72:K75" si="3">PRODUCT(J72,N72)</f>
        <v>258.90000000000003</v>
      </c>
      <c r="L72" s="152">
        <f t="shared" si="0"/>
        <v>604.09999999999991</v>
      </c>
      <c r="M72" s="3" t="s">
        <v>5</v>
      </c>
      <c r="N72" s="3">
        <v>3</v>
      </c>
    </row>
    <row r="73" spans="1:14" s="46" customFormat="1" ht="12" x14ac:dyDescent="0.2">
      <c r="A73" s="28" t="s">
        <v>652</v>
      </c>
      <c r="B73" s="1" t="s">
        <v>600</v>
      </c>
      <c r="C73" s="41">
        <v>1</v>
      </c>
      <c r="D73" s="3"/>
      <c r="E73" s="183">
        <v>0.1</v>
      </c>
      <c r="F73" s="3">
        <v>2022</v>
      </c>
      <c r="G73" s="4" t="s">
        <v>601</v>
      </c>
      <c r="H73" s="5">
        <v>189</v>
      </c>
      <c r="I73" s="5"/>
      <c r="J73" s="199">
        <f t="shared" si="2"/>
        <v>18.900000000000002</v>
      </c>
      <c r="K73" s="151">
        <f t="shared" si="3"/>
        <v>56.7</v>
      </c>
      <c r="L73" s="152">
        <f t="shared" si="0"/>
        <v>132.30000000000001</v>
      </c>
      <c r="M73" s="3" t="s">
        <v>5</v>
      </c>
      <c r="N73" s="3">
        <v>3</v>
      </c>
    </row>
    <row r="74" spans="1:14" s="46" customFormat="1" ht="12" x14ac:dyDescent="0.2">
      <c r="A74" s="28" t="s">
        <v>437</v>
      </c>
      <c r="B74" s="1" t="s">
        <v>604</v>
      </c>
      <c r="C74" s="41">
        <v>1</v>
      </c>
      <c r="D74" s="3"/>
      <c r="E74" s="183">
        <v>0.25</v>
      </c>
      <c r="F74" s="3">
        <v>2022</v>
      </c>
      <c r="G74" s="4" t="s">
        <v>605</v>
      </c>
      <c r="H74" s="5">
        <v>140.08000000000001</v>
      </c>
      <c r="I74" s="5"/>
      <c r="J74" s="199">
        <f t="shared" si="2"/>
        <v>35.020000000000003</v>
      </c>
      <c r="K74" s="151">
        <f t="shared" si="3"/>
        <v>105.06</v>
      </c>
      <c r="L74" s="152">
        <f t="shared" si="0"/>
        <v>35.02000000000001</v>
      </c>
      <c r="M74" s="3" t="s">
        <v>5</v>
      </c>
      <c r="N74" s="3">
        <v>3</v>
      </c>
    </row>
    <row r="75" spans="1:14" s="46" customFormat="1" ht="12" x14ac:dyDescent="0.2">
      <c r="A75" s="28" t="s">
        <v>653</v>
      </c>
      <c r="B75" s="1" t="s">
        <v>604</v>
      </c>
      <c r="C75" s="41">
        <v>1</v>
      </c>
      <c r="D75" s="3"/>
      <c r="E75" s="183">
        <v>0.25</v>
      </c>
      <c r="F75" s="3">
        <v>2022</v>
      </c>
      <c r="G75" s="4" t="s">
        <v>605</v>
      </c>
      <c r="H75" s="5">
        <v>140.08000000000001</v>
      </c>
      <c r="I75" s="5"/>
      <c r="J75" s="199">
        <f t="shared" si="2"/>
        <v>35.020000000000003</v>
      </c>
      <c r="K75" s="151">
        <f t="shared" si="3"/>
        <v>105.06</v>
      </c>
      <c r="L75" s="152">
        <f t="shared" si="0"/>
        <v>35.02000000000001</v>
      </c>
      <c r="M75" s="3" t="s">
        <v>5</v>
      </c>
      <c r="N75" s="3">
        <v>3</v>
      </c>
    </row>
    <row r="76" spans="1:14" s="46" customFormat="1" ht="12" x14ac:dyDescent="0.2">
      <c r="A76" s="28" t="s">
        <v>518</v>
      </c>
      <c r="B76" s="1" t="s">
        <v>639</v>
      </c>
      <c r="C76" s="41">
        <v>1</v>
      </c>
      <c r="D76" s="3"/>
      <c r="E76" s="183">
        <v>0.1</v>
      </c>
      <c r="F76" s="3">
        <v>2024</v>
      </c>
      <c r="G76" s="4" t="s">
        <v>640</v>
      </c>
      <c r="H76" s="5">
        <v>585.6</v>
      </c>
      <c r="I76" s="5"/>
      <c r="J76" s="199">
        <v>58.56</v>
      </c>
      <c r="K76" s="151">
        <v>58.56</v>
      </c>
      <c r="L76" s="152">
        <f t="shared" si="0"/>
        <v>527.04</v>
      </c>
      <c r="M76" s="3" t="s">
        <v>5</v>
      </c>
      <c r="N76" s="3">
        <v>1</v>
      </c>
    </row>
    <row r="77" spans="1:14" s="46" customFormat="1" ht="12" x14ac:dyDescent="0.2">
      <c r="A77" s="28" t="s">
        <v>597</v>
      </c>
      <c r="B77" s="1" t="s">
        <v>641</v>
      </c>
      <c r="C77" s="41">
        <v>1</v>
      </c>
      <c r="D77" s="3"/>
      <c r="E77" s="183">
        <v>0.1</v>
      </c>
      <c r="F77" s="3">
        <v>2024</v>
      </c>
      <c r="G77" s="4" t="s">
        <v>678</v>
      </c>
      <c r="H77" s="5">
        <v>453.16</v>
      </c>
      <c r="I77" s="5">
        <v>63.44</v>
      </c>
      <c r="J77" s="199">
        <v>45.31</v>
      </c>
      <c r="K77" s="151">
        <v>45.31</v>
      </c>
      <c r="L77" s="152">
        <v>407.84</v>
      </c>
      <c r="M77" s="3" t="s">
        <v>5</v>
      </c>
      <c r="N77" s="3">
        <v>1</v>
      </c>
    </row>
    <row r="78" spans="1:14" s="46" customFormat="1" ht="12" x14ac:dyDescent="0.2">
      <c r="A78" s="28" t="s">
        <v>598</v>
      </c>
      <c r="B78" s="1" t="s">
        <v>643</v>
      </c>
      <c r="C78" s="41">
        <v>1</v>
      </c>
      <c r="D78" s="3"/>
      <c r="E78" s="183">
        <v>0.1</v>
      </c>
      <c r="F78" s="3">
        <v>2024</v>
      </c>
      <c r="G78" s="4" t="s">
        <v>646</v>
      </c>
      <c r="H78" s="5">
        <v>149</v>
      </c>
      <c r="I78" s="5">
        <v>14.9</v>
      </c>
      <c r="J78" s="199">
        <v>14.9</v>
      </c>
      <c r="K78" s="151">
        <v>14.9</v>
      </c>
      <c r="L78" s="152">
        <f t="shared" si="0"/>
        <v>134.1</v>
      </c>
      <c r="M78" s="3" t="s">
        <v>5</v>
      </c>
      <c r="N78" s="3">
        <v>1</v>
      </c>
    </row>
    <row r="79" spans="1:14" s="22" customFormat="1" ht="15" x14ac:dyDescent="0.25">
      <c r="A79" s="72"/>
      <c r="B79" s="66"/>
      <c r="C79" s="73"/>
      <c r="D79" s="45"/>
      <c r="E79" s="183"/>
      <c r="F79" s="45"/>
      <c r="G79" s="68" t="s">
        <v>551</v>
      </c>
      <c r="H79" s="67">
        <f>SUM(H40:H78)</f>
        <v>21680.641100000001</v>
      </c>
      <c r="I79" s="67">
        <f>SUM(I40:I75)</f>
        <v>501.24</v>
      </c>
      <c r="J79" s="201"/>
      <c r="K79" s="153">
        <f>SUM(K40:K78)</f>
        <v>19642.721400000013</v>
      </c>
      <c r="L79" s="153">
        <f>SUM(L69:L78)</f>
        <v>2037.9199999999996</v>
      </c>
      <c r="M79" s="45"/>
      <c r="N79" s="21"/>
    </row>
    <row r="80" spans="1:14" s="22" customFormat="1" ht="15" x14ac:dyDescent="0.25">
      <c r="A80" s="60"/>
      <c r="B80" s="53"/>
      <c r="C80" s="59"/>
      <c r="D80" s="52"/>
      <c r="E80" s="184"/>
      <c r="F80" s="52"/>
      <c r="G80" s="54"/>
      <c r="H80" s="55"/>
      <c r="I80" s="55"/>
      <c r="J80" s="202"/>
      <c r="K80" s="154"/>
      <c r="L80" s="169"/>
      <c r="M80" s="52"/>
      <c r="N80" s="51"/>
    </row>
    <row r="81" spans="1:14" ht="15.75" x14ac:dyDescent="0.25">
      <c r="A81" s="6"/>
      <c r="B81" s="15" t="s">
        <v>656</v>
      </c>
    </row>
    <row r="82" spans="1:14" ht="15.75" x14ac:dyDescent="0.25">
      <c r="A82" s="14"/>
      <c r="B82" s="15" t="s">
        <v>414</v>
      </c>
      <c r="C82" s="58"/>
    </row>
    <row r="83" spans="1:14" s="22" customFormat="1" ht="24.75" x14ac:dyDescent="0.25">
      <c r="A83" s="139" t="s">
        <v>398</v>
      </c>
      <c r="B83" s="135" t="s">
        <v>0</v>
      </c>
      <c r="C83" s="136" t="s">
        <v>1</v>
      </c>
      <c r="D83" s="137" t="s">
        <v>631</v>
      </c>
      <c r="E83" s="186" t="s">
        <v>402</v>
      </c>
      <c r="F83" s="138" t="s">
        <v>2</v>
      </c>
      <c r="G83" s="129" t="s">
        <v>64</v>
      </c>
      <c r="H83" s="20" t="s">
        <v>6</v>
      </c>
      <c r="I83" s="149" t="s">
        <v>516</v>
      </c>
      <c r="J83" s="197" t="s">
        <v>629</v>
      </c>
      <c r="K83" s="156" t="s">
        <v>630</v>
      </c>
      <c r="L83" s="176" t="s">
        <v>3</v>
      </c>
      <c r="M83" s="135" t="s">
        <v>4</v>
      </c>
      <c r="N83" s="21" t="s">
        <v>506</v>
      </c>
    </row>
    <row r="84" spans="1:14" ht="24" x14ac:dyDescent="0.2">
      <c r="A84" s="23" t="s">
        <v>52</v>
      </c>
      <c r="B84" s="1" t="s">
        <v>65</v>
      </c>
      <c r="C84" s="41">
        <v>1</v>
      </c>
      <c r="D84" s="2"/>
      <c r="E84" s="187">
        <v>0.1</v>
      </c>
      <c r="F84" s="3">
        <v>2010</v>
      </c>
      <c r="G84" s="4" t="s">
        <v>168</v>
      </c>
      <c r="H84" s="5">
        <v>1200</v>
      </c>
      <c r="I84" s="5">
        <v>0</v>
      </c>
      <c r="J84" s="200">
        <f>PRODUCT(H84,E84)</f>
        <v>120</v>
      </c>
      <c r="K84" s="151">
        <v>1200</v>
      </c>
      <c r="L84" s="151">
        <f>SUM(H84,-K84)</f>
        <v>0</v>
      </c>
      <c r="M84" s="3" t="s">
        <v>5</v>
      </c>
      <c r="N84" s="3">
        <v>15</v>
      </c>
    </row>
    <row r="85" spans="1:14" x14ac:dyDescent="0.2">
      <c r="A85" s="23" t="s">
        <v>53</v>
      </c>
      <c r="B85" s="1" t="s">
        <v>68</v>
      </c>
      <c r="C85" s="41">
        <v>1</v>
      </c>
      <c r="D85" s="2"/>
      <c r="E85" s="187">
        <v>0.1</v>
      </c>
      <c r="F85" s="3">
        <v>2010</v>
      </c>
      <c r="G85" s="4" t="s">
        <v>169</v>
      </c>
      <c r="H85" s="5">
        <v>300</v>
      </c>
      <c r="I85" s="5">
        <v>0</v>
      </c>
      <c r="J85" s="200">
        <f t="shared" ref="J85:J102" si="4">PRODUCT(H85,E85)</f>
        <v>30</v>
      </c>
      <c r="K85" s="151">
        <v>300</v>
      </c>
      <c r="L85" s="151">
        <f t="shared" ref="L85:L102" si="5">SUM(H85,-K85)</f>
        <v>0</v>
      </c>
      <c r="M85" s="3" t="s">
        <v>5</v>
      </c>
      <c r="N85" s="3">
        <v>15</v>
      </c>
    </row>
    <row r="86" spans="1:14" ht="24" x14ac:dyDescent="0.2">
      <c r="A86" s="23" t="s">
        <v>54</v>
      </c>
      <c r="B86" s="1" t="s">
        <v>66</v>
      </c>
      <c r="C86" s="41">
        <v>1</v>
      </c>
      <c r="D86" s="2"/>
      <c r="E86" s="187">
        <v>0.1</v>
      </c>
      <c r="F86" s="3" t="s">
        <v>329</v>
      </c>
      <c r="G86" s="4"/>
      <c r="H86" s="5">
        <v>51.645699999999998</v>
      </c>
      <c r="I86" s="5">
        <v>0</v>
      </c>
      <c r="J86" s="200">
        <f t="shared" si="4"/>
        <v>5.1645700000000003</v>
      </c>
      <c r="K86" s="151">
        <v>51.645699999999998</v>
      </c>
      <c r="L86" s="151">
        <f t="shared" si="5"/>
        <v>0</v>
      </c>
      <c r="M86" s="3" t="s">
        <v>5</v>
      </c>
      <c r="N86" s="3">
        <v>55</v>
      </c>
    </row>
    <row r="87" spans="1:14" x14ac:dyDescent="0.2">
      <c r="A87" s="23" t="s">
        <v>55</v>
      </c>
      <c r="B87" s="1" t="s">
        <v>363</v>
      </c>
      <c r="C87" s="41">
        <v>1</v>
      </c>
      <c r="D87" s="2"/>
      <c r="E87" s="187">
        <v>0.1</v>
      </c>
      <c r="F87" s="3" t="s">
        <v>329</v>
      </c>
      <c r="G87" s="4"/>
      <c r="H87" s="5">
        <v>15.4937</v>
      </c>
      <c r="I87" s="5">
        <v>0</v>
      </c>
      <c r="J87" s="200">
        <f t="shared" si="4"/>
        <v>1.5493700000000001</v>
      </c>
      <c r="K87" s="151">
        <v>15.4937</v>
      </c>
      <c r="L87" s="151">
        <f t="shared" si="5"/>
        <v>0</v>
      </c>
      <c r="M87" s="3" t="s">
        <v>5</v>
      </c>
      <c r="N87" s="3">
        <v>55</v>
      </c>
    </row>
    <row r="88" spans="1:14" x14ac:dyDescent="0.2">
      <c r="A88" s="23" t="s">
        <v>56</v>
      </c>
      <c r="B88" s="1" t="s">
        <v>413</v>
      </c>
      <c r="C88" s="41">
        <v>1</v>
      </c>
      <c r="D88" s="2"/>
      <c r="E88" s="187">
        <v>0.1</v>
      </c>
      <c r="F88" s="3" t="s">
        <v>412</v>
      </c>
      <c r="G88" s="4"/>
      <c r="H88" s="5"/>
      <c r="I88" s="5"/>
      <c r="J88" s="200"/>
      <c r="K88" s="151"/>
      <c r="L88" s="151">
        <f t="shared" si="5"/>
        <v>0</v>
      </c>
      <c r="M88" s="3" t="s">
        <v>5</v>
      </c>
      <c r="N88" s="3">
        <v>55</v>
      </c>
    </row>
    <row r="89" spans="1:14" x14ac:dyDescent="0.2">
      <c r="A89" s="23" t="s">
        <v>57</v>
      </c>
      <c r="B89" s="1" t="s">
        <v>413</v>
      </c>
      <c r="C89" s="41">
        <v>1</v>
      </c>
      <c r="D89" s="2"/>
      <c r="E89" s="187">
        <v>0.1</v>
      </c>
      <c r="F89" s="3" t="s">
        <v>412</v>
      </c>
      <c r="G89" s="4"/>
      <c r="H89" s="5"/>
      <c r="I89" s="5"/>
      <c r="J89" s="200"/>
      <c r="K89" s="151"/>
      <c r="L89" s="151">
        <f t="shared" si="5"/>
        <v>0</v>
      </c>
      <c r="M89" s="3" t="s">
        <v>5</v>
      </c>
      <c r="N89" s="3">
        <v>55</v>
      </c>
    </row>
    <row r="90" spans="1:14" x14ac:dyDescent="0.2">
      <c r="A90" s="23" t="s">
        <v>58</v>
      </c>
      <c r="B90" s="1" t="s">
        <v>415</v>
      </c>
      <c r="C90" s="41">
        <v>1</v>
      </c>
      <c r="D90" s="2"/>
      <c r="E90" s="187">
        <v>0.1</v>
      </c>
      <c r="F90" s="3" t="s">
        <v>412</v>
      </c>
      <c r="G90" s="4"/>
      <c r="H90" s="5"/>
      <c r="I90" s="5"/>
      <c r="J90" s="200"/>
      <c r="K90" s="151"/>
      <c r="L90" s="151">
        <f t="shared" si="5"/>
        <v>0</v>
      </c>
      <c r="M90" s="3" t="s">
        <v>5</v>
      </c>
      <c r="N90" s="3">
        <v>55</v>
      </c>
    </row>
    <row r="91" spans="1:14" x14ac:dyDescent="0.2">
      <c r="A91" s="23" t="s">
        <v>59</v>
      </c>
      <c r="B91" s="1" t="s">
        <v>416</v>
      </c>
      <c r="C91" s="41">
        <v>1</v>
      </c>
      <c r="D91" s="2"/>
      <c r="E91" s="187">
        <v>0.1</v>
      </c>
      <c r="F91" s="3" t="s">
        <v>412</v>
      </c>
      <c r="G91" s="4"/>
      <c r="H91" s="5"/>
      <c r="I91" s="5"/>
      <c r="J91" s="200"/>
      <c r="K91" s="151"/>
      <c r="L91" s="151">
        <f t="shared" si="5"/>
        <v>0</v>
      </c>
      <c r="M91" s="3" t="s">
        <v>5</v>
      </c>
      <c r="N91" s="3">
        <v>55</v>
      </c>
    </row>
    <row r="92" spans="1:14" x14ac:dyDescent="0.2">
      <c r="A92" s="23" t="s">
        <v>60</v>
      </c>
      <c r="B92" s="1" t="s">
        <v>416</v>
      </c>
      <c r="C92" s="41">
        <v>1</v>
      </c>
      <c r="D92" s="2"/>
      <c r="E92" s="187">
        <v>0.1</v>
      </c>
      <c r="F92" s="3" t="s">
        <v>412</v>
      </c>
      <c r="G92" s="4"/>
      <c r="H92" s="5"/>
      <c r="I92" s="5"/>
      <c r="J92" s="200"/>
      <c r="K92" s="151"/>
      <c r="L92" s="151">
        <f t="shared" si="5"/>
        <v>0</v>
      </c>
      <c r="M92" s="3" t="s">
        <v>5</v>
      </c>
      <c r="N92" s="3">
        <v>55</v>
      </c>
    </row>
    <row r="93" spans="1:14" x14ac:dyDescent="0.2">
      <c r="A93" s="23" t="s">
        <v>61</v>
      </c>
      <c r="B93" s="1" t="s">
        <v>416</v>
      </c>
      <c r="C93" s="41">
        <v>1</v>
      </c>
      <c r="D93" s="2"/>
      <c r="E93" s="187">
        <v>0.1</v>
      </c>
      <c r="F93" s="3" t="s">
        <v>412</v>
      </c>
      <c r="G93" s="4"/>
      <c r="H93" s="5"/>
      <c r="I93" s="5"/>
      <c r="J93" s="200"/>
      <c r="K93" s="151"/>
      <c r="L93" s="151">
        <f t="shared" si="5"/>
        <v>0</v>
      </c>
      <c r="M93" s="3" t="s">
        <v>5</v>
      </c>
      <c r="N93" s="3">
        <v>55</v>
      </c>
    </row>
    <row r="94" spans="1:14" x14ac:dyDescent="0.2">
      <c r="A94" s="23" t="s">
        <v>62</v>
      </c>
      <c r="B94" s="1" t="s">
        <v>167</v>
      </c>
      <c r="C94" s="41">
        <v>1</v>
      </c>
      <c r="D94" s="2"/>
      <c r="E94" s="187">
        <v>0.1</v>
      </c>
      <c r="F94" s="3">
        <v>2010</v>
      </c>
      <c r="G94" s="4" t="s">
        <v>168</v>
      </c>
      <c r="H94" s="5">
        <v>1100</v>
      </c>
      <c r="I94" s="5">
        <v>0</v>
      </c>
      <c r="J94" s="200">
        <f t="shared" si="4"/>
        <v>110</v>
      </c>
      <c r="K94" s="151">
        <v>1100</v>
      </c>
      <c r="L94" s="151">
        <f t="shared" si="5"/>
        <v>0</v>
      </c>
      <c r="M94" s="3" t="s">
        <v>5</v>
      </c>
      <c r="N94" s="3">
        <v>15</v>
      </c>
    </row>
    <row r="95" spans="1:14" x14ac:dyDescent="0.2">
      <c r="A95" s="23" t="s">
        <v>63</v>
      </c>
      <c r="B95" s="1" t="s">
        <v>67</v>
      </c>
      <c r="C95" s="41">
        <v>1</v>
      </c>
      <c r="D95" s="2"/>
      <c r="E95" s="187">
        <v>0.1</v>
      </c>
      <c r="F95" s="3">
        <v>2010</v>
      </c>
      <c r="G95" s="4" t="s">
        <v>168</v>
      </c>
      <c r="H95" s="5">
        <v>200</v>
      </c>
      <c r="I95" s="5">
        <v>0</v>
      </c>
      <c r="J95" s="200">
        <f t="shared" si="4"/>
        <v>20</v>
      </c>
      <c r="K95" s="151">
        <v>200</v>
      </c>
      <c r="L95" s="151">
        <f t="shared" si="5"/>
        <v>0</v>
      </c>
      <c r="M95" s="3" t="s">
        <v>5</v>
      </c>
      <c r="N95" s="3">
        <v>15</v>
      </c>
    </row>
    <row r="96" spans="1:14" ht="24" x14ac:dyDescent="0.2">
      <c r="A96" s="23" t="s">
        <v>401</v>
      </c>
      <c r="B96" s="1" t="s">
        <v>166</v>
      </c>
      <c r="C96" s="41">
        <v>1</v>
      </c>
      <c r="D96" s="2"/>
      <c r="E96" s="187">
        <v>0.1</v>
      </c>
      <c r="F96" s="3">
        <v>2010</v>
      </c>
      <c r="G96" s="4" t="s">
        <v>190</v>
      </c>
      <c r="H96" s="5">
        <v>500</v>
      </c>
      <c r="I96" s="5">
        <v>0</v>
      </c>
      <c r="J96" s="200">
        <f t="shared" si="4"/>
        <v>50</v>
      </c>
      <c r="K96" s="151">
        <v>500</v>
      </c>
      <c r="L96" s="151">
        <f t="shared" si="5"/>
        <v>0</v>
      </c>
      <c r="M96" s="3" t="s">
        <v>5</v>
      </c>
      <c r="N96" s="3">
        <v>15</v>
      </c>
    </row>
    <row r="97" spans="1:14" x14ac:dyDescent="0.2">
      <c r="A97" s="23" t="s">
        <v>417</v>
      </c>
      <c r="B97" s="1" t="s">
        <v>68</v>
      </c>
      <c r="C97" s="41">
        <v>1</v>
      </c>
      <c r="D97" s="2"/>
      <c r="E97" s="187">
        <v>0.1</v>
      </c>
      <c r="F97" s="3">
        <v>2010</v>
      </c>
      <c r="G97" s="4" t="s">
        <v>190</v>
      </c>
      <c r="H97" s="5">
        <v>100</v>
      </c>
      <c r="I97" s="5">
        <v>0</v>
      </c>
      <c r="J97" s="200">
        <f t="shared" si="4"/>
        <v>10</v>
      </c>
      <c r="K97" s="151">
        <v>100</v>
      </c>
      <c r="L97" s="151">
        <f t="shared" si="5"/>
        <v>0</v>
      </c>
      <c r="M97" s="3" t="s">
        <v>5</v>
      </c>
      <c r="N97" s="3">
        <v>15</v>
      </c>
    </row>
    <row r="98" spans="1:14" x14ac:dyDescent="0.2">
      <c r="A98" s="23" t="s">
        <v>418</v>
      </c>
      <c r="B98" s="1" t="s">
        <v>154</v>
      </c>
      <c r="C98" s="41">
        <v>2</v>
      </c>
      <c r="D98" s="2"/>
      <c r="E98" s="187">
        <v>0.1</v>
      </c>
      <c r="F98" s="26">
        <v>2010</v>
      </c>
      <c r="G98" s="27" t="s">
        <v>190</v>
      </c>
      <c r="H98" s="29">
        <v>150</v>
      </c>
      <c r="I98" s="29">
        <v>0</v>
      </c>
      <c r="J98" s="200">
        <f t="shared" si="4"/>
        <v>15</v>
      </c>
      <c r="K98" s="152">
        <v>150</v>
      </c>
      <c r="L98" s="151">
        <f t="shared" si="5"/>
        <v>0</v>
      </c>
      <c r="M98" s="28" t="s">
        <v>5</v>
      </c>
      <c r="N98" s="3">
        <v>15</v>
      </c>
    </row>
    <row r="99" spans="1:14" x14ac:dyDescent="0.2">
      <c r="A99" s="23" t="s">
        <v>419</v>
      </c>
      <c r="B99" s="1" t="s">
        <v>154</v>
      </c>
      <c r="C99" s="41">
        <v>2</v>
      </c>
      <c r="D99" s="2"/>
      <c r="E99" s="187">
        <v>0.1</v>
      </c>
      <c r="F99" s="26">
        <v>2010</v>
      </c>
      <c r="G99" s="27" t="s">
        <v>190</v>
      </c>
      <c r="H99" s="29">
        <v>150</v>
      </c>
      <c r="I99" s="29">
        <v>0</v>
      </c>
      <c r="J99" s="200">
        <f t="shared" si="4"/>
        <v>15</v>
      </c>
      <c r="K99" s="152">
        <v>150</v>
      </c>
      <c r="L99" s="151">
        <f t="shared" si="5"/>
        <v>0</v>
      </c>
      <c r="M99" s="28" t="s">
        <v>5</v>
      </c>
      <c r="N99" s="3">
        <v>15</v>
      </c>
    </row>
    <row r="100" spans="1:14" ht="24" x14ac:dyDescent="0.2">
      <c r="A100" s="23" t="s">
        <v>457</v>
      </c>
      <c r="B100" s="24" t="s">
        <v>399</v>
      </c>
      <c r="C100" s="25">
        <v>1</v>
      </c>
      <c r="D100" s="23"/>
      <c r="E100" s="187">
        <v>0.1</v>
      </c>
      <c r="F100" s="26" t="s">
        <v>70</v>
      </c>
      <c r="G100" s="27" t="s">
        <v>400</v>
      </c>
      <c r="H100" s="29">
        <v>20.658300000000001</v>
      </c>
      <c r="I100" s="29">
        <v>0</v>
      </c>
      <c r="J100" s="200">
        <f t="shared" si="4"/>
        <v>2.0658300000000001</v>
      </c>
      <c r="K100" s="152">
        <v>20.66</v>
      </c>
      <c r="L100" s="151">
        <f t="shared" si="5"/>
        <v>-1.6999999999995907E-3</v>
      </c>
      <c r="M100" s="28" t="s">
        <v>5</v>
      </c>
      <c r="N100" s="3"/>
    </row>
    <row r="101" spans="1:14" x14ac:dyDescent="0.2">
      <c r="A101" s="23" t="s">
        <v>521</v>
      </c>
      <c r="B101" s="24" t="s">
        <v>522</v>
      </c>
      <c r="C101" s="25">
        <v>1</v>
      </c>
      <c r="D101" s="23"/>
      <c r="E101" s="187">
        <v>0.1</v>
      </c>
      <c r="F101" s="26">
        <v>2020</v>
      </c>
      <c r="G101" s="27" t="s">
        <v>523</v>
      </c>
      <c r="H101" s="29">
        <v>91.04</v>
      </c>
      <c r="I101" s="29">
        <v>9.1</v>
      </c>
      <c r="J101" s="200">
        <f t="shared" si="4"/>
        <v>9.104000000000001</v>
      </c>
      <c r="K101" s="151">
        <f t="shared" ref="K101:K102" si="6">PRODUCT(J101,N101)</f>
        <v>45.52</v>
      </c>
      <c r="L101" s="151">
        <f t="shared" si="5"/>
        <v>45.52</v>
      </c>
      <c r="M101" s="28" t="s">
        <v>5</v>
      </c>
      <c r="N101" s="3">
        <v>5</v>
      </c>
    </row>
    <row r="102" spans="1:14" x14ac:dyDescent="0.2">
      <c r="A102" s="23" t="s">
        <v>524</v>
      </c>
      <c r="B102" s="24" t="s">
        <v>522</v>
      </c>
      <c r="C102" s="25">
        <v>1</v>
      </c>
      <c r="D102" s="23"/>
      <c r="E102" s="187">
        <v>0.1</v>
      </c>
      <c r="F102" s="26">
        <v>2020</v>
      </c>
      <c r="G102" s="27" t="s">
        <v>523</v>
      </c>
      <c r="H102" s="29">
        <v>91.04</v>
      </c>
      <c r="I102" s="29">
        <v>9.1</v>
      </c>
      <c r="J102" s="200">
        <f t="shared" si="4"/>
        <v>9.104000000000001</v>
      </c>
      <c r="K102" s="151">
        <f t="shared" si="6"/>
        <v>45.52</v>
      </c>
      <c r="L102" s="151">
        <f t="shared" si="5"/>
        <v>45.52</v>
      </c>
      <c r="M102" s="28" t="s">
        <v>5</v>
      </c>
      <c r="N102" s="3">
        <v>5</v>
      </c>
    </row>
    <row r="103" spans="1:14" s="22" customFormat="1" ht="15" x14ac:dyDescent="0.25">
      <c r="A103" s="72"/>
      <c r="B103" s="74"/>
      <c r="C103" s="75"/>
      <c r="D103" s="72"/>
      <c r="E103" s="187"/>
      <c r="F103" s="76"/>
      <c r="G103" s="77" t="s">
        <v>551</v>
      </c>
      <c r="H103" s="78">
        <f>SUM(H84:H102)</f>
        <v>3969.8777</v>
      </c>
      <c r="I103" s="78">
        <f>SUM(I84:I102)</f>
        <v>18.2</v>
      </c>
      <c r="J103" s="204"/>
      <c r="K103" s="157">
        <f>SUM(K84:K102)</f>
        <v>3878.8393999999998</v>
      </c>
      <c r="L103" s="153">
        <f>SUM(L84:L102)</f>
        <v>91.038300000000007</v>
      </c>
      <c r="M103" s="79"/>
      <c r="N103" s="73"/>
    </row>
    <row r="104" spans="1:14" x14ac:dyDescent="0.2">
      <c r="A104" s="6"/>
      <c r="B104" s="37"/>
      <c r="C104" s="38"/>
      <c r="D104" s="6"/>
      <c r="E104" s="181"/>
      <c r="F104" s="8"/>
      <c r="G104" s="9"/>
      <c r="H104" s="10"/>
      <c r="I104" s="10"/>
      <c r="J104" s="196"/>
      <c r="K104" s="147"/>
      <c r="M104" s="13"/>
      <c r="N104" s="46"/>
    </row>
    <row r="105" spans="1:14" ht="15.75" x14ac:dyDescent="0.25">
      <c r="A105" s="6"/>
      <c r="B105" s="15" t="s">
        <v>656</v>
      </c>
      <c r="C105" s="38"/>
      <c r="D105" s="6"/>
      <c r="E105" s="181"/>
      <c r="F105" s="8"/>
      <c r="G105" s="9"/>
      <c r="H105" s="10"/>
      <c r="I105" s="10"/>
      <c r="J105" s="196"/>
      <c r="K105" s="147"/>
      <c r="L105" s="147"/>
      <c r="M105" s="11"/>
    </row>
    <row r="106" spans="1:14" ht="15.75" x14ac:dyDescent="0.25">
      <c r="A106" s="6"/>
      <c r="B106" s="39" t="s">
        <v>69</v>
      </c>
      <c r="C106" s="38"/>
      <c r="D106" s="6"/>
      <c r="E106" s="181"/>
      <c r="F106" s="8"/>
      <c r="G106" s="9"/>
      <c r="H106" s="10"/>
      <c r="I106" s="10"/>
      <c r="J106" s="196"/>
      <c r="K106" s="147"/>
      <c r="L106" s="147"/>
      <c r="M106" s="11"/>
    </row>
    <row r="107" spans="1:14" x14ac:dyDescent="0.2">
      <c r="A107" s="139" t="s">
        <v>398</v>
      </c>
      <c r="B107" s="135" t="s">
        <v>0</v>
      </c>
      <c r="C107" s="73" t="s">
        <v>1</v>
      </c>
      <c r="D107" s="140" t="s">
        <v>631</v>
      </c>
      <c r="E107" s="188" t="s">
        <v>402</v>
      </c>
      <c r="F107" s="21" t="s">
        <v>2</v>
      </c>
      <c r="G107" s="120" t="s">
        <v>64</v>
      </c>
      <c r="H107" s="93" t="s">
        <v>6</v>
      </c>
      <c r="I107" s="149" t="s">
        <v>516</v>
      </c>
      <c r="J107" s="197" t="s">
        <v>629</v>
      </c>
      <c r="K107" s="156" t="s">
        <v>633</v>
      </c>
      <c r="L107" s="177" t="s">
        <v>3</v>
      </c>
      <c r="M107" s="135" t="s">
        <v>4</v>
      </c>
      <c r="N107" s="21" t="s">
        <v>506</v>
      </c>
    </row>
    <row r="108" spans="1:14" ht="24" x14ac:dyDescent="0.2">
      <c r="A108" s="23" t="s">
        <v>71</v>
      </c>
      <c r="B108" s="1" t="s">
        <v>403</v>
      </c>
      <c r="C108" s="41">
        <v>1</v>
      </c>
      <c r="D108" s="2"/>
      <c r="E108" s="187">
        <v>0.1</v>
      </c>
      <c r="F108" s="3">
        <v>2010</v>
      </c>
      <c r="G108" s="4" t="s">
        <v>460</v>
      </c>
      <c r="H108" s="5">
        <v>750</v>
      </c>
      <c r="I108" s="5">
        <v>0</v>
      </c>
      <c r="J108" s="200">
        <f t="shared" ref="J108:J112" si="7">PRODUCT(H108,E108)</f>
        <v>75</v>
      </c>
      <c r="K108" s="151">
        <v>750</v>
      </c>
      <c r="L108" s="151">
        <f>SUM(H108,-K108)</f>
        <v>0</v>
      </c>
      <c r="M108" s="3" t="s">
        <v>5</v>
      </c>
      <c r="N108" s="3">
        <v>15</v>
      </c>
    </row>
    <row r="109" spans="1:14" ht="24" x14ac:dyDescent="0.2">
      <c r="A109" s="23" t="s">
        <v>72</v>
      </c>
      <c r="B109" s="1" t="s">
        <v>404</v>
      </c>
      <c r="C109" s="41">
        <v>1</v>
      </c>
      <c r="D109" s="2"/>
      <c r="E109" s="187">
        <v>0.1</v>
      </c>
      <c r="F109" s="3">
        <v>2010</v>
      </c>
      <c r="G109" s="4" t="s">
        <v>462</v>
      </c>
      <c r="H109" s="5">
        <v>8200</v>
      </c>
      <c r="I109" s="5">
        <v>0</v>
      </c>
      <c r="J109" s="200">
        <f t="shared" si="7"/>
        <v>820</v>
      </c>
      <c r="K109" s="151">
        <v>8200</v>
      </c>
      <c r="L109" s="151">
        <f t="shared" ref="L109:L133" si="8">SUM(H109,-K109)</f>
        <v>0</v>
      </c>
      <c r="M109" s="3" t="s">
        <v>5</v>
      </c>
      <c r="N109" s="3">
        <v>15</v>
      </c>
    </row>
    <row r="110" spans="1:14" ht="24" x14ac:dyDescent="0.2">
      <c r="A110" s="23" t="s">
        <v>73</v>
      </c>
      <c r="B110" s="24" t="s">
        <v>405</v>
      </c>
      <c r="C110" s="41">
        <v>1</v>
      </c>
      <c r="D110" s="2"/>
      <c r="E110" s="187">
        <v>0.1</v>
      </c>
      <c r="F110" s="3">
        <v>2010</v>
      </c>
      <c r="G110" s="27" t="s">
        <v>460</v>
      </c>
      <c r="H110" s="5">
        <v>500</v>
      </c>
      <c r="I110" s="5">
        <v>0</v>
      </c>
      <c r="J110" s="200">
        <f t="shared" si="7"/>
        <v>50</v>
      </c>
      <c r="K110" s="151">
        <v>500</v>
      </c>
      <c r="L110" s="151">
        <f t="shared" si="8"/>
        <v>0</v>
      </c>
      <c r="M110" s="3" t="s">
        <v>5</v>
      </c>
      <c r="N110" s="3">
        <v>15</v>
      </c>
    </row>
    <row r="111" spans="1:14" ht="24" x14ac:dyDescent="0.2">
      <c r="A111" s="23" t="s">
        <v>74</v>
      </c>
      <c r="B111" s="24" t="s">
        <v>406</v>
      </c>
      <c r="C111" s="41">
        <v>1</v>
      </c>
      <c r="D111" s="2"/>
      <c r="E111" s="187">
        <v>0.1</v>
      </c>
      <c r="F111" s="3">
        <v>2010</v>
      </c>
      <c r="G111" s="4" t="s">
        <v>460</v>
      </c>
      <c r="H111" s="5">
        <v>200</v>
      </c>
      <c r="I111" s="5">
        <v>0</v>
      </c>
      <c r="J111" s="200">
        <f t="shared" si="7"/>
        <v>20</v>
      </c>
      <c r="K111" s="151">
        <v>200</v>
      </c>
      <c r="L111" s="151">
        <f t="shared" si="8"/>
        <v>0</v>
      </c>
      <c r="M111" s="3" t="s">
        <v>5</v>
      </c>
      <c r="N111" s="3">
        <v>15</v>
      </c>
    </row>
    <row r="112" spans="1:14" ht="36" x14ac:dyDescent="0.2">
      <c r="A112" s="23" t="s">
        <v>75</v>
      </c>
      <c r="B112" s="24" t="s">
        <v>407</v>
      </c>
      <c r="C112" s="41">
        <v>1</v>
      </c>
      <c r="D112" s="2"/>
      <c r="E112" s="187">
        <v>0.1</v>
      </c>
      <c r="F112" s="3">
        <v>2010</v>
      </c>
      <c r="G112" s="4" t="s">
        <v>460</v>
      </c>
      <c r="H112" s="5">
        <v>700</v>
      </c>
      <c r="I112" s="5">
        <v>0</v>
      </c>
      <c r="J112" s="200">
        <f t="shared" si="7"/>
        <v>70</v>
      </c>
      <c r="K112" s="151">
        <v>700</v>
      </c>
      <c r="L112" s="151">
        <f t="shared" si="8"/>
        <v>0</v>
      </c>
      <c r="M112" s="3" t="s">
        <v>5</v>
      </c>
      <c r="N112" s="3">
        <v>15</v>
      </c>
    </row>
    <row r="113" spans="1:14" ht="24" x14ac:dyDescent="0.2">
      <c r="A113" s="23" t="s">
        <v>76</v>
      </c>
      <c r="B113" s="24" t="s">
        <v>406</v>
      </c>
      <c r="C113" s="41">
        <v>1</v>
      </c>
      <c r="D113" s="2"/>
      <c r="E113" s="187">
        <v>0.1</v>
      </c>
      <c r="F113" s="3">
        <v>2010</v>
      </c>
      <c r="G113" s="4" t="s">
        <v>460</v>
      </c>
      <c r="H113" s="5">
        <v>200</v>
      </c>
      <c r="I113" s="5">
        <v>0</v>
      </c>
      <c r="J113" s="200">
        <f t="shared" ref="J113:J119" si="9">PRODUCT(H113,E113)</f>
        <v>20</v>
      </c>
      <c r="K113" s="151">
        <v>200</v>
      </c>
      <c r="L113" s="151">
        <f t="shared" si="8"/>
        <v>0</v>
      </c>
      <c r="M113" s="3" t="s">
        <v>5</v>
      </c>
      <c r="N113" s="3">
        <v>15</v>
      </c>
    </row>
    <row r="114" spans="1:14" ht="36" x14ac:dyDescent="0.2">
      <c r="A114" s="23" t="s">
        <v>77</v>
      </c>
      <c r="B114" s="24" t="s">
        <v>410</v>
      </c>
      <c r="C114" s="25">
        <v>1</v>
      </c>
      <c r="D114" s="23"/>
      <c r="E114" s="187">
        <v>0.1</v>
      </c>
      <c r="F114" s="26">
        <v>2010</v>
      </c>
      <c r="G114" s="27" t="s">
        <v>461</v>
      </c>
      <c r="H114" s="5">
        <v>3500</v>
      </c>
      <c r="I114" s="5">
        <v>0</v>
      </c>
      <c r="J114" s="200">
        <f t="shared" si="9"/>
        <v>350</v>
      </c>
      <c r="K114" s="151">
        <v>3500</v>
      </c>
      <c r="L114" s="151">
        <f t="shared" si="8"/>
        <v>0</v>
      </c>
      <c r="M114" s="3" t="s">
        <v>5</v>
      </c>
      <c r="N114" s="3">
        <v>15</v>
      </c>
    </row>
    <row r="115" spans="1:14" ht="36" x14ac:dyDescent="0.2">
      <c r="A115" s="23" t="s">
        <v>78</v>
      </c>
      <c r="B115" s="24" t="s">
        <v>411</v>
      </c>
      <c r="C115" s="25">
        <v>1</v>
      </c>
      <c r="D115" s="23"/>
      <c r="E115" s="187">
        <v>0.1</v>
      </c>
      <c r="F115" s="26">
        <v>2010</v>
      </c>
      <c r="G115" s="27" t="s">
        <v>461</v>
      </c>
      <c r="H115" s="5">
        <v>2500</v>
      </c>
      <c r="I115" s="5">
        <v>0</v>
      </c>
      <c r="J115" s="200">
        <f t="shared" si="9"/>
        <v>250</v>
      </c>
      <c r="K115" s="151">
        <v>2500</v>
      </c>
      <c r="L115" s="151">
        <f t="shared" si="8"/>
        <v>0</v>
      </c>
      <c r="M115" s="3" t="s">
        <v>5</v>
      </c>
      <c r="N115" s="3">
        <v>15</v>
      </c>
    </row>
    <row r="116" spans="1:14" x14ac:dyDescent="0.2">
      <c r="A116" s="23" t="s">
        <v>657</v>
      </c>
      <c r="B116" s="1" t="s">
        <v>88</v>
      </c>
      <c r="C116" s="41">
        <v>1</v>
      </c>
      <c r="D116" s="2"/>
      <c r="E116" s="187">
        <v>0.1</v>
      </c>
      <c r="F116" s="3">
        <v>2001</v>
      </c>
      <c r="G116" s="4" t="s">
        <v>91</v>
      </c>
      <c r="H116" s="5">
        <v>1859.2449999999999</v>
      </c>
      <c r="I116" s="5">
        <v>0</v>
      </c>
      <c r="J116" s="200">
        <f t="shared" si="9"/>
        <v>185.92449999999999</v>
      </c>
      <c r="K116" s="151">
        <v>1859.2449999999999</v>
      </c>
      <c r="L116" s="151">
        <f t="shared" si="8"/>
        <v>0</v>
      </c>
      <c r="M116" s="3" t="s">
        <v>5</v>
      </c>
      <c r="N116" s="3">
        <v>24</v>
      </c>
    </row>
    <row r="117" spans="1:14" x14ac:dyDescent="0.2">
      <c r="A117" s="23" t="s">
        <v>79</v>
      </c>
      <c r="B117" s="1" t="s">
        <v>90</v>
      </c>
      <c r="C117" s="41">
        <v>1</v>
      </c>
      <c r="D117" s="2"/>
      <c r="E117" s="187">
        <v>0.1</v>
      </c>
      <c r="F117" s="3">
        <v>1998</v>
      </c>
      <c r="G117" s="4" t="s">
        <v>92</v>
      </c>
      <c r="H117" s="5">
        <v>64.557100000000005</v>
      </c>
      <c r="I117" s="5">
        <v>0</v>
      </c>
      <c r="J117" s="200">
        <f t="shared" si="9"/>
        <v>6.4557100000000007</v>
      </c>
      <c r="K117" s="151">
        <v>64.557100000000005</v>
      </c>
      <c r="L117" s="151">
        <f t="shared" si="8"/>
        <v>0</v>
      </c>
      <c r="M117" s="3" t="s">
        <v>5</v>
      </c>
      <c r="N117" s="3">
        <v>27</v>
      </c>
    </row>
    <row r="118" spans="1:14" x14ac:dyDescent="0.2">
      <c r="A118" s="23" t="s">
        <v>658</v>
      </c>
      <c r="B118" s="24" t="s">
        <v>222</v>
      </c>
      <c r="C118" s="25">
        <v>1</v>
      </c>
      <c r="D118" s="23"/>
      <c r="E118" s="185">
        <v>0.1</v>
      </c>
      <c r="F118" s="26">
        <v>2018</v>
      </c>
      <c r="G118" s="27" t="s">
        <v>94</v>
      </c>
      <c r="H118" s="29">
        <v>937.5</v>
      </c>
      <c r="I118" s="29">
        <v>234.37</v>
      </c>
      <c r="J118" s="200">
        <f t="shared" si="9"/>
        <v>93.75</v>
      </c>
      <c r="K118" s="152">
        <v>937.5</v>
      </c>
      <c r="L118" s="151">
        <f t="shared" si="8"/>
        <v>0</v>
      </c>
      <c r="M118" s="3" t="s">
        <v>5</v>
      </c>
      <c r="N118" s="3">
        <v>7</v>
      </c>
    </row>
    <row r="119" spans="1:14" x14ac:dyDescent="0.2">
      <c r="A119" s="23" t="s">
        <v>80</v>
      </c>
      <c r="B119" s="1" t="s">
        <v>95</v>
      </c>
      <c r="C119" s="41">
        <v>1</v>
      </c>
      <c r="D119" s="2"/>
      <c r="E119" s="187">
        <v>0.25</v>
      </c>
      <c r="F119" s="3" t="s">
        <v>480</v>
      </c>
      <c r="G119" s="30" t="s">
        <v>475</v>
      </c>
      <c r="H119" s="5">
        <v>103.2914</v>
      </c>
      <c r="I119" s="5">
        <v>0</v>
      </c>
      <c r="J119" s="200">
        <f t="shared" si="9"/>
        <v>25.822849999999999</v>
      </c>
      <c r="K119" s="151">
        <v>103.2914</v>
      </c>
      <c r="L119" s="151">
        <f t="shared" si="8"/>
        <v>0</v>
      </c>
      <c r="M119" s="3" t="s">
        <v>5</v>
      </c>
      <c r="N119" s="3">
        <v>25</v>
      </c>
    </row>
    <row r="120" spans="1:14" x14ac:dyDescent="0.2">
      <c r="A120" s="23" t="s">
        <v>81</v>
      </c>
      <c r="B120" s="24" t="s">
        <v>222</v>
      </c>
      <c r="C120" s="25">
        <v>1</v>
      </c>
      <c r="D120" s="23"/>
      <c r="E120" s="187">
        <v>0.25</v>
      </c>
      <c r="F120" s="26">
        <v>2018</v>
      </c>
      <c r="G120" s="27" t="s">
        <v>94</v>
      </c>
      <c r="H120" s="29">
        <v>937.5</v>
      </c>
      <c r="I120" s="29">
        <v>234.37</v>
      </c>
      <c r="J120" s="200">
        <f t="shared" ref="J120:J133" si="10">PRODUCT(H120,E120)</f>
        <v>234.375</v>
      </c>
      <c r="K120" s="152">
        <v>937.5</v>
      </c>
      <c r="L120" s="151">
        <f t="shared" si="8"/>
        <v>0</v>
      </c>
      <c r="M120" s="3" t="s">
        <v>5</v>
      </c>
      <c r="N120" s="3">
        <v>7</v>
      </c>
    </row>
    <row r="121" spans="1:14" x14ac:dyDescent="0.2">
      <c r="A121" s="23" t="s">
        <v>82</v>
      </c>
      <c r="B121" s="24" t="s">
        <v>12</v>
      </c>
      <c r="C121" s="25">
        <v>1</v>
      </c>
      <c r="D121" s="23"/>
      <c r="E121" s="187">
        <v>0.25</v>
      </c>
      <c r="F121" s="26">
        <v>2005</v>
      </c>
      <c r="G121" s="27" t="s">
        <v>13</v>
      </c>
      <c r="H121" s="29">
        <v>208.33</v>
      </c>
      <c r="I121" s="29">
        <v>0</v>
      </c>
      <c r="J121" s="200">
        <f t="shared" si="10"/>
        <v>52.082500000000003</v>
      </c>
      <c r="K121" s="152">
        <v>208.33</v>
      </c>
      <c r="L121" s="151">
        <f t="shared" si="8"/>
        <v>0</v>
      </c>
      <c r="M121" s="3" t="s">
        <v>5</v>
      </c>
      <c r="N121" s="3">
        <v>20</v>
      </c>
    </row>
    <row r="122" spans="1:14" x14ac:dyDescent="0.2">
      <c r="A122" s="23" t="s">
        <v>83</v>
      </c>
      <c r="B122" s="24" t="s">
        <v>96</v>
      </c>
      <c r="C122" s="25">
        <v>1</v>
      </c>
      <c r="D122" s="23"/>
      <c r="E122" s="187">
        <v>0.25</v>
      </c>
      <c r="F122" s="3" t="s">
        <v>369</v>
      </c>
      <c r="G122" s="4" t="s">
        <v>98</v>
      </c>
      <c r="H122" s="5">
        <v>80</v>
      </c>
      <c r="I122" s="5">
        <v>0</v>
      </c>
      <c r="J122" s="200">
        <f t="shared" si="10"/>
        <v>20</v>
      </c>
      <c r="K122" s="151">
        <v>80</v>
      </c>
      <c r="L122" s="151">
        <f t="shared" si="8"/>
        <v>0</v>
      </c>
      <c r="M122" s="3" t="s">
        <v>5</v>
      </c>
      <c r="N122" s="3">
        <v>19</v>
      </c>
    </row>
    <row r="123" spans="1:14" x14ac:dyDescent="0.2">
      <c r="A123" s="23" t="s">
        <v>84</v>
      </c>
      <c r="B123" s="1" t="s">
        <v>97</v>
      </c>
      <c r="C123" s="41">
        <v>1</v>
      </c>
      <c r="D123" s="2"/>
      <c r="E123" s="187">
        <v>0.1</v>
      </c>
      <c r="F123" s="3">
        <v>2011</v>
      </c>
      <c r="G123" s="4" t="s">
        <v>165</v>
      </c>
      <c r="H123" s="5">
        <v>40</v>
      </c>
      <c r="I123" s="5">
        <v>0</v>
      </c>
      <c r="J123" s="200">
        <f t="shared" si="10"/>
        <v>4</v>
      </c>
      <c r="K123" s="151">
        <v>40</v>
      </c>
      <c r="L123" s="151">
        <f t="shared" si="8"/>
        <v>0</v>
      </c>
      <c r="M123" s="3" t="s">
        <v>5</v>
      </c>
      <c r="N123" s="3">
        <v>14</v>
      </c>
    </row>
    <row r="124" spans="1:14" x14ac:dyDescent="0.2">
      <c r="A124" s="23" t="s">
        <v>85</v>
      </c>
      <c r="B124" s="1" t="s">
        <v>356</v>
      </c>
      <c r="C124" s="41">
        <v>1</v>
      </c>
      <c r="D124" s="2"/>
      <c r="E124" s="187">
        <v>0.1</v>
      </c>
      <c r="F124" s="3">
        <v>2010</v>
      </c>
      <c r="G124" s="4" t="s">
        <v>357</v>
      </c>
      <c r="H124" s="5">
        <v>250</v>
      </c>
      <c r="I124" s="5">
        <v>0</v>
      </c>
      <c r="J124" s="200">
        <f t="shared" si="10"/>
        <v>25</v>
      </c>
      <c r="K124" s="151">
        <v>250</v>
      </c>
      <c r="L124" s="151">
        <f t="shared" si="8"/>
        <v>0</v>
      </c>
      <c r="M124" s="3" t="s">
        <v>5</v>
      </c>
      <c r="N124" s="3">
        <v>15</v>
      </c>
    </row>
    <row r="125" spans="1:14" ht="24" x14ac:dyDescent="0.2">
      <c r="A125" s="23" t="s">
        <v>86</v>
      </c>
      <c r="B125" s="94" t="s">
        <v>287</v>
      </c>
      <c r="C125" s="41">
        <v>1</v>
      </c>
      <c r="D125" s="2"/>
      <c r="E125" s="187">
        <v>0.1</v>
      </c>
      <c r="F125" s="3">
        <v>1978</v>
      </c>
      <c r="G125" s="4" t="s">
        <v>70</v>
      </c>
      <c r="H125" s="5">
        <v>24.139199999999999</v>
      </c>
      <c r="I125" s="5">
        <v>0</v>
      </c>
      <c r="J125" s="200">
        <f t="shared" si="10"/>
        <v>2.4139200000000001</v>
      </c>
      <c r="K125" s="151">
        <v>24.139199999999999</v>
      </c>
      <c r="L125" s="151">
        <f t="shared" si="8"/>
        <v>0</v>
      </c>
      <c r="M125" s="3" t="s">
        <v>5</v>
      </c>
      <c r="N125" s="3">
        <v>47</v>
      </c>
    </row>
    <row r="126" spans="1:14" x14ac:dyDescent="0.2">
      <c r="A126" s="23" t="s">
        <v>659</v>
      </c>
      <c r="B126" s="1" t="s">
        <v>365</v>
      </c>
      <c r="C126" s="41">
        <v>1</v>
      </c>
      <c r="D126" s="2"/>
      <c r="E126" s="187">
        <v>0.1</v>
      </c>
      <c r="F126" s="3">
        <v>1999</v>
      </c>
      <c r="G126" s="4" t="s">
        <v>362</v>
      </c>
      <c r="H126" s="5">
        <v>14.4091</v>
      </c>
      <c r="I126" s="5">
        <v>0</v>
      </c>
      <c r="J126" s="200">
        <f t="shared" si="10"/>
        <v>1.4409100000000001</v>
      </c>
      <c r="K126" s="151">
        <v>14.4091</v>
      </c>
      <c r="L126" s="151">
        <f t="shared" si="8"/>
        <v>0</v>
      </c>
      <c r="M126" s="3" t="s">
        <v>5</v>
      </c>
      <c r="N126" s="3">
        <v>26</v>
      </c>
    </row>
    <row r="127" spans="1:14" x14ac:dyDescent="0.2">
      <c r="A127" s="23" t="s">
        <v>87</v>
      </c>
      <c r="B127" s="1" t="s">
        <v>519</v>
      </c>
      <c r="C127" s="41">
        <v>1</v>
      </c>
      <c r="D127" s="2"/>
      <c r="E127" s="187">
        <v>0.1</v>
      </c>
      <c r="F127" s="3">
        <v>2020</v>
      </c>
      <c r="G127" s="4" t="s">
        <v>520</v>
      </c>
      <c r="H127" s="5">
        <v>325</v>
      </c>
      <c r="I127" s="5">
        <v>32.5</v>
      </c>
      <c r="J127" s="200">
        <f t="shared" si="10"/>
        <v>32.5</v>
      </c>
      <c r="K127" s="151">
        <f t="shared" ref="K127:K133" si="11">PRODUCT(J127,N127)</f>
        <v>162.5</v>
      </c>
      <c r="L127" s="151">
        <f t="shared" si="8"/>
        <v>162.5</v>
      </c>
      <c r="M127" s="3" t="s">
        <v>5</v>
      </c>
      <c r="N127" s="3">
        <v>5</v>
      </c>
    </row>
    <row r="128" spans="1:14" s="57" customFormat="1" x14ac:dyDescent="0.2">
      <c r="A128" s="133" t="s">
        <v>264</v>
      </c>
      <c r="B128" s="1" t="s">
        <v>600</v>
      </c>
      <c r="C128" s="1">
        <v>1</v>
      </c>
      <c r="D128" s="110"/>
      <c r="E128" s="187">
        <v>0.1</v>
      </c>
      <c r="F128" s="100">
        <v>2022</v>
      </c>
      <c r="G128" s="94" t="s">
        <v>602</v>
      </c>
      <c r="H128" s="111">
        <v>189</v>
      </c>
      <c r="I128" s="111"/>
      <c r="J128" s="200">
        <f t="shared" si="10"/>
        <v>18.900000000000002</v>
      </c>
      <c r="K128" s="151">
        <f t="shared" si="11"/>
        <v>56.7</v>
      </c>
      <c r="L128" s="151">
        <f t="shared" si="8"/>
        <v>132.30000000000001</v>
      </c>
      <c r="M128" s="100" t="s">
        <v>5</v>
      </c>
      <c r="N128" s="100">
        <v>3</v>
      </c>
    </row>
    <row r="129" spans="1:14" s="46" customFormat="1" ht="12" x14ac:dyDescent="0.2">
      <c r="A129" s="28" t="s">
        <v>660</v>
      </c>
      <c r="B129" s="1" t="s">
        <v>604</v>
      </c>
      <c r="C129" s="41">
        <v>1</v>
      </c>
      <c r="D129" s="3"/>
      <c r="E129" s="187">
        <v>0.1</v>
      </c>
      <c r="F129" s="3">
        <v>2022</v>
      </c>
      <c r="G129" s="4" t="s">
        <v>605</v>
      </c>
      <c r="H129" s="5">
        <v>140.08000000000001</v>
      </c>
      <c r="I129" s="5"/>
      <c r="J129" s="200">
        <f t="shared" si="10"/>
        <v>14.008000000000003</v>
      </c>
      <c r="K129" s="151">
        <f t="shared" si="11"/>
        <v>42.024000000000008</v>
      </c>
      <c r="L129" s="151">
        <f t="shared" si="8"/>
        <v>98.056000000000012</v>
      </c>
      <c r="M129" s="3" t="s">
        <v>5</v>
      </c>
      <c r="N129" s="3">
        <v>3</v>
      </c>
    </row>
    <row r="130" spans="1:14" s="46" customFormat="1" ht="12" x14ac:dyDescent="0.2">
      <c r="A130" s="28" t="s">
        <v>661</v>
      </c>
      <c r="B130" s="1" t="s">
        <v>604</v>
      </c>
      <c r="C130" s="41">
        <v>1</v>
      </c>
      <c r="D130" s="3"/>
      <c r="E130" s="183">
        <v>0.25</v>
      </c>
      <c r="F130" s="3">
        <v>2022</v>
      </c>
      <c r="G130" s="4" t="s">
        <v>605</v>
      </c>
      <c r="H130" s="5">
        <v>140.08000000000001</v>
      </c>
      <c r="I130" s="5"/>
      <c r="J130" s="200">
        <f t="shared" si="10"/>
        <v>35.020000000000003</v>
      </c>
      <c r="K130" s="151">
        <f t="shared" si="11"/>
        <v>105.06</v>
      </c>
      <c r="L130" s="151">
        <f t="shared" si="8"/>
        <v>35.02000000000001</v>
      </c>
      <c r="M130" s="3" t="s">
        <v>5</v>
      </c>
      <c r="N130" s="3">
        <v>3</v>
      </c>
    </row>
    <row r="131" spans="1:14" s="46" customFormat="1" ht="12" x14ac:dyDescent="0.2">
      <c r="A131" s="28" t="s">
        <v>438</v>
      </c>
      <c r="B131" s="1" t="s">
        <v>618</v>
      </c>
      <c r="C131" s="41">
        <v>1</v>
      </c>
      <c r="D131" s="3"/>
      <c r="E131" s="183">
        <v>0.25</v>
      </c>
      <c r="F131" s="3">
        <v>2023</v>
      </c>
      <c r="G131" s="4" t="s">
        <v>619</v>
      </c>
      <c r="H131" s="5">
        <v>279</v>
      </c>
      <c r="I131" s="5"/>
      <c r="J131" s="200">
        <f t="shared" si="10"/>
        <v>69.75</v>
      </c>
      <c r="K131" s="151">
        <f t="shared" si="11"/>
        <v>139.5</v>
      </c>
      <c r="L131" s="151">
        <f t="shared" si="8"/>
        <v>139.5</v>
      </c>
      <c r="M131" s="3" t="s">
        <v>5</v>
      </c>
      <c r="N131" s="3">
        <v>2</v>
      </c>
    </row>
    <row r="132" spans="1:14" s="46" customFormat="1" ht="12" x14ac:dyDescent="0.2">
      <c r="A132" s="28" t="s">
        <v>662</v>
      </c>
      <c r="B132" s="1" t="s">
        <v>639</v>
      </c>
      <c r="C132" s="41">
        <v>1</v>
      </c>
      <c r="D132" s="3"/>
      <c r="E132" s="183">
        <v>0.1</v>
      </c>
      <c r="F132" s="3">
        <v>2024</v>
      </c>
      <c r="G132" s="4" t="s">
        <v>640</v>
      </c>
      <c r="H132" s="5">
        <v>585.6</v>
      </c>
      <c r="I132" s="5"/>
      <c r="J132" s="199">
        <f t="shared" si="10"/>
        <v>58.56</v>
      </c>
      <c r="K132" s="151">
        <f t="shared" si="11"/>
        <v>58.56</v>
      </c>
      <c r="L132" s="152">
        <f t="shared" si="8"/>
        <v>527.04</v>
      </c>
      <c r="M132" s="3" t="s">
        <v>5</v>
      </c>
      <c r="N132" s="3">
        <v>1</v>
      </c>
    </row>
    <row r="133" spans="1:14" s="46" customFormat="1" ht="12" x14ac:dyDescent="0.2">
      <c r="A133" s="28" t="s">
        <v>525</v>
      </c>
      <c r="B133" s="1" t="s">
        <v>641</v>
      </c>
      <c r="C133" s="41">
        <v>1</v>
      </c>
      <c r="D133" s="3"/>
      <c r="E133" s="183">
        <v>0.1</v>
      </c>
      <c r="F133" s="3">
        <v>2024</v>
      </c>
      <c r="G133" s="4" t="s">
        <v>678</v>
      </c>
      <c r="H133" s="5">
        <v>453.14</v>
      </c>
      <c r="I133" s="5">
        <v>63.44</v>
      </c>
      <c r="J133" s="199">
        <f t="shared" si="10"/>
        <v>45.314</v>
      </c>
      <c r="K133" s="151">
        <f t="shared" si="11"/>
        <v>45.314</v>
      </c>
      <c r="L133" s="152">
        <f t="shared" si="8"/>
        <v>407.82599999999996</v>
      </c>
      <c r="M133" s="3" t="s">
        <v>5</v>
      </c>
      <c r="N133" s="3">
        <v>1</v>
      </c>
    </row>
    <row r="134" spans="1:14" s="22" customFormat="1" ht="15" x14ac:dyDescent="0.25">
      <c r="A134" s="72"/>
      <c r="B134" s="66"/>
      <c r="C134" s="79"/>
      <c r="D134" s="45"/>
      <c r="E134" s="183"/>
      <c r="F134" s="45"/>
      <c r="G134" s="68" t="s">
        <v>551</v>
      </c>
      <c r="H134" s="67">
        <f>SUM(H108:H133)</f>
        <v>23180.871800000004</v>
      </c>
      <c r="I134" s="67">
        <f>SUM(I108:I130)</f>
        <v>501.24</v>
      </c>
      <c r="J134" s="201"/>
      <c r="K134" s="153">
        <f>SUM(K108:K133)</f>
        <v>21678.629800000006</v>
      </c>
      <c r="L134" s="153">
        <f>SUM(L108:L133)</f>
        <v>1502.242</v>
      </c>
      <c r="M134" s="45"/>
      <c r="N134" s="21"/>
    </row>
    <row r="135" spans="1:14" s="22" customFormat="1" ht="15" x14ac:dyDescent="0.25">
      <c r="A135" s="60"/>
      <c r="B135" s="53"/>
      <c r="D135" s="52"/>
      <c r="E135" s="189"/>
      <c r="F135" s="52"/>
      <c r="G135" s="54"/>
      <c r="H135" s="55"/>
      <c r="I135" s="55"/>
      <c r="J135" s="202"/>
      <c r="K135" s="154"/>
      <c r="L135" s="169"/>
      <c r="M135" s="52"/>
      <c r="N135" s="51"/>
    </row>
    <row r="136" spans="1:14" ht="15.75" x14ac:dyDescent="0.25">
      <c r="A136" s="6"/>
      <c r="B136" s="15" t="s">
        <v>656</v>
      </c>
      <c r="E136" s="189"/>
    </row>
    <row r="137" spans="1:14" ht="15.75" x14ac:dyDescent="0.25">
      <c r="A137" s="6"/>
      <c r="B137" s="39" t="s">
        <v>99</v>
      </c>
    </row>
    <row r="138" spans="1:14" x14ac:dyDescent="0.2">
      <c r="A138" s="139" t="s">
        <v>398</v>
      </c>
      <c r="B138" s="129" t="s">
        <v>0</v>
      </c>
      <c r="C138" s="73" t="s">
        <v>1</v>
      </c>
      <c r="D138" s="140" t="s">
        <v>631</v>
      </c>
      <c r="E138" s="188" t="s">
        <v>104</v>
      </c>
      <c r="F138" s="118" t="s">
        <v>103</v>
      </c>
      <c r="G138" s="120" t="s">
        <v>64</v>
      </c>
      <c r="H138" s="93" t="s">
        <v>6</v>
      </c>
      <c r="I138" s="149" t="s">
        <v>516</v>
      </c>
      <c r="J138" s="197" t="s">
        <v>629</v>
      </c>
      <c r="K138" s="156" t="s">
        <v>633</v>
      </c>
      <c r="L138" s="177" t="s">
        <v>3</v>
      </c>
      <c r="M138" s="135" t="s">
        <v>4</v>
      </c>
      <c r="N138" s="21" t="s">
        <v>506</v>
      </c>
    </row>
    <row r="139" spans="1:14" x14ac:dyDescent="0.2">
      <c r="A139" s="2" t="s">
        <v>100</v>
      </c>
      <c r="B139" s="1" t="s">
        <v>644</v>
      </c>
      <c r="C139" s="41"/>
      <c r="D139" s="2"/>
      <c r="E139" s="187">
        <v>0.1</v>
      </c>
      <c r="F139" s="3">
        <v>2024</v>
      </c>
      <c r="G139" s="4" t="s">
        <v>645</v>
      </c>
      <c r="H139" s="5">
        <v>338.9</v>
      </c>
      <c r="I139" s="5">
        <v>33.89</v>
      </c>
      <c r="J139" s="200">
        <f t="shared" ref="J139" si="12">PRODUCT(H139,E139)</f>
        <v>33.89</v>
      </c>
      <c r="K139" s="151">
        <f t="shared" ref="K139" si="13">PRODUCT(J139,N139)</f>
        <v>33.89</v>
      </c>
      <c r="L139" s="151">
        <f t="shared" ref="L139" si="14">SUM(H139,-K139)</f>
        <v>305.01</v>
      </c>
      <c r="M139" s="3" t="s">
        <v>5</v>
      </c>
      <c r="N139" s="3">
        <v>1</v>
      </c>
    </row>
    <row r="140" spans="1:14" x14ac:dyDescent="0.2">
      <c r="A140" s="23" t="s">
        <v>663</v>
      </c>
      <c r="B140" s="1" t="s">
        <v>157</v>
      </c>
      <c r="C140" s="41">
        <v>1</v>
      </c>
      <c r="D140" s="2"/>
      <c r="E140" s="187">
        <v>0.1</v>
      </c>
      <c r="F140" s="3">
        <v>2010</v>
      </c>
      <c r="G140" s="4" t="s">
        <v>158</v>
      </c>
      <c r="H140" s="5">
        <v>197</v>
      </c>
      <c r="I140" s="5">
        <v>0</v>
      </c>
      <c r="J140" s="200">
        <f>PRODUCT(H140,E140)</f>
        <v>19.700000000000003</v>
      </c>
      <c r="K140" s="151">
        <v>197</v>
      </c>
      <c r="L140" s="151">
        <f>SUM(H140,-K140)</f>
        <v>0</v>
      </c>
      <c r="M140" s="3" t="s">
        <v>5</v>
      </c>
      <c r="N140" s="3">
        <v>15</v>
      </c>
    </row>
    <row r="141" spans="1:14" s="22" customFormat="1" ht="15" x14ac:dyDescent="0.25">
      <c r="A141" s="45"/>
      <c r="B141" s="66"/>
      <c r="C141" s="79"/>
      <c r="D141" s="45"/>
      <c r="E141" s="187"/>
      <c r="F141" s="45"/>
      <c r="G141" s="68" t="s">
        <v>551</v>
      </c>
      <c r="H141" s="67">
        <f>SUM(H139:H140)</f>
        <v>535.9</v>
      </c>
      <c r="I141" s="67">
        <f>SUM(I139:I139)</f>
        <v>33.89</v>
      </c>
      <c r="J141" s="201"/>
      <c r="K141" s="153">
        <f ca="1">SUM(K139:K141)</f>
        <v>230.89</v>
      </c>
      <c r="L141" s="153">
        <f>SUM(L139:L140)</f>
        <v>305.01</v>
      </c>
      <c r="M141" s="45"/>
      <c r="N141" s="21"/>
    </row>
    <row r="142" spans="1:14" ht="15" x14ac:dyDescent="0.25">
      <c r="E142" s="189"/>
    </row>
    <row r="143" spans="1:14" ht="15.75" x14ac:dyDescent="0.25">
      <c r="B143" s="15" t="s">
        <v>656</v>
      </c>
    </row>
    <row r="144" spans="1:14" ht="15.75" x14ac:dyDescent="0.25">
      <c r="A144" s="23"/>
      <c r="B144" s="89" t="s">
        <v>101</v>
      </c>
      <c r="C144" s="41"/>
      <c r="D144" s="2"/>
      <c r="E144" s="187"/>
      <c r="F144" s="3"/>
      <c r="G144" s="4"/>
      <c r="H144" s="5"/>
      <c r="I144" s="5"/>
      <c r="J144" s="200"/>
      <c r="K144" s="151"/>
      <c r="L144" s="151"/>
      <c r="M144" s="3"/>
      <c r="N144" s="3"/>
    </row>
    <row r="145" spans="1:14" x14ac:dyDescent="0.2">
      <c r="A145" s="139" t="s">
        <v>398</v>
      </c>
      <c r="B145" s="129" t="s">
        <v>0</v>
      </c>
      <c r="C145" s="73" t="s">
        <v>1</v>
      </c>
      <c r="D145" s="140" t="s">
        <v>632</v>
      </c>
      <c r="E145" s="188" t="s">
        <v>402</v>
      </c>
      <c r="F145" s="118" t="s">
        <v>103</v>
      </c>
      <c r="G145" s="120" t="s">
        <v>64</v>
      </c>
      <c r="H145" s="93" t="s">
        <v>6</v>
      </c>
      <c r="I145" s="149" t="s">
        <v>516</v>
      </c>
      <c r="J145" s="197" t="s">
        <v>629</v>
      </c>
      <c r="K145" s="156" t="s">
        <v>517</v>
      </c>
      <c r="L145" s="177" t="s">
        <v>3</v>
      </c>
      <c r="M145" s="135" t="s">
        <v>4</v>
      </c>
      <c r="N145" s="21" t="s">
        <v>506</v>
      </c>
    </row>
    <row r="146" spans="1:14" x14ac:dyDescent="0.2">
      <c r="A146" s="23" t="s">
        <v>102</v>
      </c>
      <c r="B146" s="1" t="s">
        <v>361</v>
      </c>
      <c r="C146" s="41">
        <v>1</v>
      </c>
      <c r="D146" s="2"/>
      <c r="E146" s="187">
        <v>0.1</v>
      </c>
      <c r="F146" s="3">
        <v>1999</v>
      </c>
      <c r="G146" s="4" t="s">
        <v>105</v>
      </c>
      <c r="H146" s="5">
        <v>111.0382</v>
      </c>
      <c r="I146" s="5">
        <v>0</v>
      </c>
      <c r="J146" s="200">
        <f t="shared" ref="J146" si="15">PRODUCT(H146,E146)</f>
        <v>11.103820000000001</v>
      </c>
      <c r="K146" s="151">
        <v>111.0382</v>
      </c>
      <c r="L146" s="151">
        <v>0</v>
      </c>
      <c r="M146" s="3" t="s">
        <v>5</v>
      </c>
      <c r="N146" s="3">
        <v>26</v>
      </c>
    </row>
    <row r="147" spans="1:14" s="22" customFormat="1" ht="15" x14ac:dyDescent="0.25">
      <c r="A147" s="72"/>
      <c r="B147" s="66"/>
      <c r="C147" s="79"/>
      <c r="D147" s="45"/>
      <c r="E147" s="239"/>
      <c r="F147" s="45"/>
      <c r="G147" s="68" t="s">
        <v>551</v>
      </c>
      <c r="H147" s="67">
        <f>SUM(H146)</f>
        <v>111.0382</v>
      </c>
      <c r="I147" s="67">
        <f>SUM(I146)</f>
        <v>0</v>
      </c>
      <c r="J147" s="201"/>
      <c r="K147" s="153">
        <f>SUM(K146)</f>
        <v>111.0382</v>
      </c>
      <c r="L147" s="153">
        <f>SUM(L146)</f>
        <v>0</v>
      </c>
      <c r="M147" s="45"/>
      <c r="N147" s="45"/>
    </row>
    <row r="148" spans="1:14" ht="15" x14ac:dyDescent="0.25">
      <c r="A148" s="6"/>
      <c r="E148" s="189"/>
    </row>
    <row r="149" spans="1:14" ht="15.75" x14ac:dyDescent="0.25">
      <c r="A149" s="6"/>
      <c r="B149" s="15" t="s">
        <v>656</v>
      </c>
    </row>
    <row r="150" spans="1:14" ht="15.75" x14ac:dyDescent="0.25">
      <c r="A150" s="6"/>
      <c r="B150" s="39" t="s">
        <v>106</v>
      </c>
    </row>
    <row r="151" spans="1:14" x14ac:dyDescent="0.2">
      <c r="A151" s="139" t="s">
        <v>398</v>
      </c>
      <c r="B151" s="129" t="s">
        <v>0</v>
      </c>
      <c r="C151" s="73" t="s">
        <v>1</v>
      </c>
      <c r="D151" s="140" t="s">
        <v>632</v>
      </c>
      <c r="E151" s="188" t="s">
        <v>104</v>
      </c>
      <c r="F151" s="118" t="s">
        <v>103</v>
      </c>
      <c r="G151" s="120" t="s">
        <v>64</v>
      </c>
      <c r="H151" s="93" t="s">
        <v>6</v>
      </c>
      <c r="I151" s="149" t="s">
        <v>516</v>
      </c>
      <c r="J151" s="197" t="s">
        <v>629</v>
      </c>
      <c r="K151" s="156" t="s">
        <v>633</v>
      </c>
      <c r="L151" s="177" t="s">
        <v>3</v>
      </c>
      <c r="M151" s="135" t="s">
        <v>4</v>
      </c>
      <c r="N151" s="21" t="s">
        <v>506</v>
      </c>
    </row>
    <row r="152" spans="1:14" ht="48" x14ac:dyDescent="0.2">
      <c r="A152" s="23" t="s">
        <v>107</v>
      </c>
      <c r="B152" s="1" t="s">
        <v>366</v>
      </c>
      <c r="C152" s="41">
        <v>1</v>
      </c>
      <c r="D152" s="2"/>
      <c r="E152" s="187">
        <v>0.1</v>
      </c>
      <c r="F152" s="3" t="s">
        <v>329</v>
      </c>
      <c r="G152" s="30" t="s">
        <v>475</v>
      </c>
      <c r="H152" s="5">
        <v>154.93709999999999</v>
      </c>
      <c r="I152" s="5">
        <v>0</v>
      </c>
      <c r="J152" s="200">
        <f t="shared" ref="J152:J167" si="16">PRODUCT(H152,E152)</f>
        <v>15.49371</v>
      </c>
      <c r="K152" s="151">
        <v>154.93709999999999</v>
      </c>
      <c r="L152" s="151">
        <f>SUM(P167)</f>
        <v>0</v>
      </c>
      <c r="M152" s="3" t="s">
        <v>5</v>
      </c>
      <c r="N152" s="3">
        <v>55</v>
      </c>
    </row>
    <row r="153" spans="1:14" ht="48" x14ac:dyDescent="0.2">
      <c r="A153" s="23" t="s">
        <v>108</v>
      </c>
      <c r="B153" s="1" t="s">
        <v>366</v>
      </c>
      <c r="C153" s="41">
        <v>1</v>
      </c>
      <c r="D153" s="2"/>
      <c r="E153" s="187">
        <v>0.1</v>
      </c>
      <c r="F153" s="3" t="s">
        <v>329</v>
      </c>
      <c r="G153" s="30" t="s">
        <v>475</v>
      </c>
      <c r="H153" s="5">
        <v>154.93709999999999</v>
      </c>
      <c r="I153" s="5">
        <v>0</v>
      </c>
      <c r="J153" s="200">
        <f t="shared" si="16"/>
        <v>15.49371</v>
      </c>
      <c r="K153" s="151">
        <v>154.93709999999999</v>
      </c>
      <c r="L153" s="151">
        <f t="shared" ref="L153:L166" si="17">SUM(H153,-K153)</f>
        <v>0</v>
      </c>
      <c r="M153" s="3" t="s">
        <v>5</v>
      </c>
      <c r="N153" s="3">
        <v>55</v>
      </c>
    </row>
    <row r="154" spans="1:14" x14ac:dyDescent="0.2">
      <c r="A154" s="23" t="s">
        <v>111</v>
      </c>
      <c r="B154" s="1" t="s">
        <v>131</v>
      </c>
      <c r="C154" s="41">
        <v>1</v>
      </c>
      <c r="D154" s="2"/>
      <c r="E154" s="185">
        <v>0.1</v>
      </c>
      <c r="F154" s="3">
        <v>2014</v>
      </c>
      <c r="G154" s="4" t="s">
        <v>132</v>
      </c>
      <c r="H154" s="5">
        <v>1450</v>
      </c>
      <c r="I154" s="5">
        <v>0</v>
      </c>
      <c r="J154" s="200">
        <f t="shared" si="16"/>
        <v>145</v>
      </c>
      <c r="K154" s="151">
        <v>1450</v>
      </c>
      <c r="L154" s="151">
        <f t="shared" si="17"/>
        <v>0</v>
      </c>
      <c r="M154" s="3" t="s">
        <v>5</v>
      </c>
      <c r="N154" s="3">
        <v>11</v>
      </c>
    </row>
    <row r="155" spans="1:14" x14ac:dyDescent="0.2">
      <c r="A155" s="23" t="s">
        <v>112</v>
      </c>
      <c r="B155" s="1" t="s">
        <v>260</v>
      </c>
      <c r="C155" s="41">
        <v>1</v>
      </c>
      <c r="D155" s="2"/>
      <c r="E155" s="187">
        <v>0.25</v>
      </c>
      <c r="F155" s="3">
        <v>2018</v>
      </c>
      <c r="G155" s="4" t="s">
        <v>94</v>
      </c>
      <c r="H155" s="5">
        <v>600</v>
      </c>
      <c r="I155" s="5">
        <v>150</v>
      </c>
      <c r="J155" s="200">
        <f t="shared" si="16"/>
        <v>150</v>
      </c>
      <c r="K155" s="151">
        <v>600</v>
      </c>
      <c r="L155" s="151">
        <f t="shared" si="17"/>
        <v>0</v>
      </c>
      <c r="M155" s="3" t="s">
        <v>5</v>
      </c>
      <c r="N155" s="3">
        <v>7</v>
      </c>
    </row>
    <row r="156" spans="1:14" x14ac:dyDescent="0.2">
      <c r="A156" s="23" t="s">
        <v>113</v>
      </c>
      <c r="B156" s="1" t="s">
        <v>216</v>
      </c>
      <c r="C156" s="41">
        <v>1</v>
      </c>
      <c r="D156" s="2"/>
      <c r="E156" s="187">
        <v>0.25</v>
      </c>
      <c r="F156" s="3">
        <v>2010</v>
      </c>
      <c r="G156" s="4" t="s">
        <v>137</v>
      </c>
      <c r="H156" s="5">
        <v>775</v>
      </c>
      <c r="I156" s="5">
        <v>0</v>
      </c>
      <c r="J156" s="200">
        <f t="shared" si="16"/>
        <v>193.75</v>
      </c>
      <c r="K156" s="151">
        <v>775</v>
      </c>
      <c r="L156" s="151">
        <f t="shared" si="17"/>
        <v>0</v>
      </c>
      <c r="M156" s="3" t="s">
        <v>5</v>
      </c>
      <c r="N156" s="3">
        <v>15</v>
      </c>
    </row>
    <row r="157" spans="1:14" x14ac:dyDescent="0.2">
      <c r="A157" s="23" t="s">
        <v>664</v>
      </c>
      <c r="B157" s="1" t="s">
        <v>157</v>
      </c>
      <c r="C157" s="41">
        <v>1</v>
      </c>
      <c r="D157" s="2"/>
      <c r="E157" s="187">
        <v>0.1</v>
      </c>
      <c r="F157" s="3">
        <v>2010</v>
      </c>
      <c r="G157" s="4" t="s">
        <v>158</v>
      </c>
      <c r="H157" s="5">
        <v>125</v>
      </c>
      <c r="I157" s="5">
        <v>0</v>
      </c>
      <c r="J157" s="200">
        <f t="shared" si="16"/>
        <v>12.5</v>
      </c>
      <c r="K157" s="151">
        <v>125</v>
      </c>
      <c r="L157" s="151">
        <f t="shared" si="17"/>
        <v>0</v>
      </c>
      <c r="M157" s="3" t="s">
        <v>5</v>
      </c>
      <c r="N157" s="3">
        <v>15</v>
      </c>
    </row>
    <row r="158" spans="1:14" x14ac:dyDescent="0.2">
      <c r="A158" s="23" t="s">
        <v>114</v>
      </c>
      <c r="B158" s="1" t="s">
        <v>109</v>
      </c>
      <c r="C158" s="41">
        <v>1</v>
      </c>
      <c r="D158" s="2"/>
      <c r="E158" s="187">
        <v>0.1</v>
      </c>
      <c r="F158" s="3">
        <v>2010</v>
      </c>
      <c r="G158" s="4" t="s">
        <v>163</v>
      </c>
      <c r="H158" s="5">
        <v>3440</v>
      </c>
      <c r="I158" s="5">
        <v>0</v>
      </c>
      <c r="J158" s="200">
        <f t="shared" si="16"/>
        <v>344</v>
      </c>
      <c r="K158" s="151">
        <v>3440</v>
      </c>
      <c r="L158" s="151">
        <f t="shared" si="17"/>
        <v>0</v>
      </c>
      <c r="M158" s="3" t="s">
        <v>5</v>
      </c>
      <c r="N158" s="3">
        <v>15</v>
      </c>
    </row>
    <row r="159" spans="1:14" x14ac:dyDescent="0.2">
      <c r="A159" s="23" t="s">
        <v>115</v>
      </c>
      <c r="B159" s="1" t="s">
        <v>257</v>
      </c>
      <c r="C159" s="41">
        <v>1</v>
      </c>
      <c r="D159" s="2"/>
      <c r="E159" s="187">
        <v>0.25</v>
      </c>
      <c r="F159" s="3">
        <v>2010</v>
      </c>
      <c r="G159" s="4" t="s">
        <v>163</v>
      </c>
      <c r="H159" s="5">
        <v>2920</v>
      </c>
      <c r="I159" s="5">
        <v>0</v>
      </c>
      <c r="J159" s="200">
        <f t="shared" si="16"/>
        <v>730</v>
      </c>
      <c r="K159" s="151">
        <v>2920</v>
      </c>
      <c r="L159" s="151">
        <f t="shared" si="17"/>
        <v>0</v>
      </c>
      <c r="M159" s="3" t="s">
        <v>5</v>
      </c>
      <c r="N159" s="3">
        <v>15</v>
      </c>
    </row>
    <row r="160" spans="1:14" x14ac:dyDescent="0.2">
      <c r="A160" s="23" t="s">
        <v>159</v>
      </c>
      <c r="B160" s="1" t="s">
        <v>161</v>
      </c>
      <c r="C160" s="41">
        <v>1</v>
      </c>
      <c r="D160" s="2"/>
      <c r="E160" s="187">
        <v>0.25</v>
      </c>
      <c r="F160" s="3">
        <v>2010</v>
      </c>
      <c r="G160" s="4" t="s">
        <v>162</v>
      </c>
      <c r="H160" s="5">
        <v>350</v>
      </c>
      <c r="I160" s="5">
        <v>0</v>
      </c>
      <c r="J160" s="200">
        <f t="shared" si="16"/>
        <v>87.5</v>
      </c>
      <c r="K160" s="151">
        <v>350</v>
      </c>
      <c r="L160" s="151">
        <f t="shared" si="17"/>
        <v>0</v>
      </c>
      <c r="M160" s="3" t="s">
        <v>5</v>
      </c>
      <c r="N160" s="3">
        <v>15</v>
      </c>
    </row>
    <row r="161" spans="1:14" x14ac:dyDescent="0.2">
      <c r="A161" s="23" t="s">
        <v>160</v>
      </c>
      <c r="B161" s="1" t="s">
        <v>110</v>
      </c>
      <c r="C161" s="41">
        <v>1</v>
      </c>
      <c r="D161" s="2"/>
      <c r="E161" s="187">
        <v>0.25</v>
      </c>
      <c r="F161" s="3">
        <v>2013</v>
      </c>
      <c r="G161" s="4" t="s">
        <v>254</v>
      </c>
      <c r="H161" s="5">
        <v>289</v>
      </c>
      <c r="I161" s="5">
        <v>0</v>
      </c>
      <c r="J161" s="200">
        <f t="shared" si="16"/>
        <v>72.25</v>
      </c>
      <c r="K161" s="151">
        <v>289</v>
      </c>
      <c r="L161" s="151">
        <f t="shared" si="17"/>
        <v>0</v>
      </c>
      <c r="M161" s="3" t="s">
        <v>5</v>
      </c>
      <c r="N161" s="3">
        <v>12</v>
      </c>
    </row>
    <row r="162" spans="1:14" x14ac:dyDescent="0.2">
      <c r="A162" s="23" t="s">
        <v>217</v>
      </c>
      <c r="B162" s="1" t="s">
        <v>223</v>
      </c>
      <c r="C162" s="41">
        <v>1</v>
      </c>
      <c r="D162" s="2"/>
      <c r="E162" s="187">
        <v>0.25</v>
      </c>
      <c r="F162" s="3"/>
      <c r="G162" s="30" t="s">
        <v>475</v>
      </c>
      <c r="H162" s="5">
        <v>258.22840000000002</v>
      </c>
      <c r="I162" s="5">
        <v>0</v>
      </c>
      <c r="J162" s="200">
        <f t="shared" si="16"/>
        <v>64.557100000000005</v>
      </c>
      <c r="K162" s="151">
        <v>258.22840000000002</v>
      </c>
      <c r="L162" s="151">
        <f t="shared" si="17"/>
        <v>0</v>
      </c>
      <c r="M162" s="3" t="s">
        <v>5</v>
      </c>
      <c r="N162" s="3"/>
    </row>
    <row r="163" spans="1:14" x14ac:dyDescent="0.2">
      <c r="A163" s="23" t="s">
        <v>261</v>
      </c>
      <c r="B163" s="1" t="s">
        <v>450</v>
      </c>
      <c r="C163" s="41">
        <v>1</v>
      </c>
      <c r="D163" s="2"/>
      <c r="E163" s="187">
        <v>0.25</v>
      </c>
      <c r="F163" s="3">
        <v>2006</v>
      </c>
      <c r="G163" s="4" t="s">
        <v>451</v>
      </c>
      <c r="H163" s="5">
        <v>50</v>
      </c>
      <c r="I163" s="5">
        <v>0</v>
      </c>
      <c r="J163" s="200">
        <f t="shared" si="16"/>
        <v>12.5</v>
      </c>
      <c r="K163" s="151">
        <v>50</v>
      </c>
      <c r="L163" s="151">
        <f t="shared" si="17"/>
        <v>0</v>
      </c>
      <c r="M163" s="3" t="s">
        <v>5</v>
      </c>
      <c r="N163" s="3">
        <v>19</v>
      </c>
    </row>
    <row r="164" spans="1:14" s="33" customFormat="1" ht="12" x14ac:dyDescent="0.2">
      <c r="A164" s="96" t="s">
        <v>367</v>
      </c>
      <c r="B164" s="97" t="s">
        <v>509</v>
      </c>
      <c r="C164" s="98">
        <v>1</v>
      </c>
      <c r="D164" s="99"/>
      <c r="E164" s="187">
        <v>0.25</v>
      </c>
      <c r="F164" s="96">
        <v>2019</v>
      </c>
      <c r="G164" s="126" t="s">
        <v>510</v>
      </c>
      <c r="H164" s="125">
        <v>3800</v>
      </c>
      <c r="I164" s="159">
        <v>950</v>
      </c>
      <c r="J164" s="200">
        <f t="shared" si="16"/>
        <v>950</v>
      </c>
      <c r="K164" s="160">
        <v>3800</v>
      </c>
      <c r="L164" s="151">
        <f t="shared" si="17"/>
        <v>0</v>
      </c>
      <c r="M164" s="100" t="s">
        <v>5</v>
      </c>
      <c r="N164" s="100">
        <v>6</v>
      </c>
    </row>
    <row r="165" spans="1:14" s="33" customFormat="1" ht="12" x14ac:dyDescent="0.2">
      <c r="A165" s="238" t="s">
        <v>472</v>
      </c>
      <c r="B165" s="97" t="s">
        <v>648</v>
      </c>
      <c r="C165" s="98">
        <v>1</v>
      </c>
      <c r="D165" s="99"/>
      <c r="E165" s="187">
        <v>0.25</v>
      </c>
      <c r="F165" s="96">
        <v>2024</v>
      </c>
      <c r="G165" s="126" t="s">
        <v>649</v>
      </c>
      <c r="H165" s="125">
        <v>549</v>
      </c>
      <c r="I165" s="159"/>
      <c r="J165" s="200">
        <f t="shared" si="16"/>
        <v>137.25</v>
      </c>
      <c r="K165" s="160">
        <f t="shared" ref="K165:K167" si="18">PRODUCT(J165,N165)</f>
        <v>274.5</v>
      </c>
      <c r="L165" s="151">
        <f t="shared" si="17"/>
        <v>274.5</v>
      </c>
      <c r="M165" s="100" t="s">
        <v>5</v>
      </c>
      <c r="N165" s="100">
        <v>2</v>
      </c>
    </row>
    <row r="166" spans="1:14" s="84" customFormat="1" ht="15" x14ac:dyDescent="0.25">
      <c r="A166" s="23" t="s">
        <v>511</v>
      </c>
      <c r="B166" s="1" t="s">
        <v>535</v>
      </c>
      <c r="C166" s="41">
        <v>1</v>
      </c>
      <c r="D166" s="2"/>
      <c r="E166" s="187">
        <v>0.25</v>
      </c>
      <c r="F166" s="3">
        <v>2021</v>
      </c>
      <c r="G166" s="101" t="s">
        <v>536</v>
      </c>
      <c r="H166" s="5">
        <v>278</v>
      </c>
      <c r="I166" s="161">
        <v>69.5</v>
      </c>
      <c r="J166" s="200">
        <f t="shared" si="16"/>
        <v>69.5</v>
      </c>
      <c r="K166" s="162">
        <f t="shared" ref="K166" si="19">PRODUCT(J166,N166)</f>
        <v>278</v>
      </c>
      <c r="L166" s="151">
        <f t="shared" si="17"/>
        <v>0</v>
      </c>
      <c r="M166" s="3" t="s">
        <v>5</v>
      </c>
      <c r="N166" s="102">
        <v>4</v>
      </c>
    </row>
    <row r="167" spans="1:14" s="84" customFormat="1" ht="15" x14ac:dyDescent="0.25">
      <c r="A167" s="23" t="s">
        <v>537</v>
      </c>
      <c r="B167" s="1" t="s">
        <v>624</v>
      </c>
      <c r="C167" s="41">
        <v>1</v>
      </c>
      <c r="D167" s="2"/>
      <c r="E167" s="187">
        <v>0.25</v>
      </c>
      <c r="F167" s="3">
        <v>2023</v>
      </c>
      <c r="G167" s="126" t="s">
        <v>625</v>
      </c>
      <c r="H167" s="5">
        <v>878.4</v>
      </c>
      <c r="I167" s="161"/>
      <c r="J167" s="200">
        <f t="shared" si="16"/>
        <v>219.6</v>
      </c>
      <c r="K167" s="162">
        <f t="shared" si="18"/>
        <v>219.6</v>
      </c>
      <c r="L167" s="151">
        <f>SUM(H167,-K167)</f>
        <v>658.8</v>
      </c>
      <c r="M167" s="3" t="s">
        <v>5</v>
      </c>
      <c r="N167" s="102">
        <v>1</v>
      </c>
    </row>
    <row r="168" spans="1:14" s="84" customFormat="1" ht="15" x14ac:dyDescent="0.25">
      <c r="A168" s="23"/>
      <c r="B168" s="1"/>
      <c r="C168" s="41"/>
      <c r="D168" s="2"/>
      <c r="E168" s="187">
        <v>0.25</v>
      </c>
      <c r="F168" s="3">
        <v>2024</v>
      </c>
      <c r="G168" s="126" t="s">
        <v>647</v>
      </c>
      <c r="H168" s="5">
        <v>3513.6</v>
      </c>
      <c r="I168" s="161"/>
      <c r="J168" s="200">
        <v>351.36</v>
      </c>
      <c r="K168" s="162">
        <v>351.36</v>
      </c>
      <c r="L168" s="151">
        <f t="shared" ref="L168" si="20">SUM(H168,-K168)</f>
        <v>3162.24</v>
      </c>
      <c r="M168" s="3" t="s">
        <v>5</v>
      </c>
      <c r="N168" s="102">
        <v>1</v>
      </c>
    </row>
    <row r="169" spans="1:14" s="53" customFormat="1" ht="15" x14ac:dyDescent="0.25">
      <c r="A169" s="103"/>
      <c r="B169" s="104"/>
      <c r="C169" s="105"/>
      <c r="D169" s="106"/>
      <c r="E169" s="187"/>
      <c r="F169" s="103"/>
      <c r="G169" s="130" t="s">
        <v>551</v>
      </c>
      <c r="H169" s="163">
        <f>SUM(H152:H168)</f>
        <v>19586.102599999998</v>
      </c>
      <c r="I169" s="164">
        <f>SUM(I152:I166)</f>
        <v>1169.5</v>
      </c>
      <c r="J169" s="205"/>
      <c r="K169" s="165">
        <f>SUM(K152:K168)</f>
        <v>15490.562600000001</v>
      </c>
      <c r="L169" s="165">
        <f>SUM(L152:L168)</f>
        <v>4095.54</v>
      </c>
      <c r="M169" s="107"/>
      <c r="N169" s="91"/>
    </row>
    <row r="170" spans="1:14" s="53" customFormat="1" ht="15" x14ac:dyDescent="0.25">
      <c r="A170" s="61"/>
      <c r="B170" s="62"/>
      <c r="C170" s="63"/>
      <c r="D170" s="64"/>
      <c r="E170" s="190"/>
      <c r="F170" s="61"/>
      <c r="G170" s="131"/>
      <c r="H170" s="166"/>
      <c r="I170" s="167"/>
      <c r="J170" s="206"/>
      <c r="K170" s="168"/>
      <c r="L170" s="178"/>
      <c r="M170" s="65"/>
      <c r="N170" s="56"/>
    </row>
    <row r="171" spans="1:14" ht="15.75" x14ac:dyDescent="0.25">
      <c r="A171" s="6"/>
      <c r="B171" s="15" t="s">
        <v>656</v>
      </c>
      <c r="E171" s="190"/>
    </row>
    <row r="172" spans="1:14" ht="15.75" x14ac:dyDescent="0.25">
      <c r="A172" s="6"/>
      <c r="B172" s="39" t="s">
        <v>634</v>
      </c>
    </row>
    <row r="173" spans="1:14" x14ac:dyDescent="0.2">
      <c r="A173" s="139" t="s">
        <v>398</v>
      </c>
      <c r="B173" s="129" t="s">
        <v>0</v>
      </c>
      <c r="C173" s="73" t="s">
        <v>1</v>
      </c>
      <c r="D173" s="140" t="s">
        <v>632</v>
      </c>
      <c r="E173" s="188" t="s">
        <v>104</v>
      </c>
      <c r="F173" s="118" t="s">
        <v>103</v>
      </c>
      <c r="G173" s="120" t="s">
        <v>64</v>
      </c>
      <c r="H173" s="93" t="s">
        <v>6</v>
      </c>
      <c r="I173" s="149" t="s">
        <v>516</v>
      </c>
      <c r="J173" s="197" t="s">
        <v>629</v>
      </c>
      <c r="K173" s="156" t="s">
        <v>633</v>
      </c>
      <c r="L173" s="177" t="s">
        <v>3</v>
      </c>
      <c r="M173" s="135" t="s">
        <v>4</v>
      </c>
      <c r="N173" s="21" t="s">
        <v>506</v>
      </c>
    </row>
    <row r="174" spans="1:14" x14ac:dyDescent="0.2">
      <c r="A174" s="23" t="s">
        <v>116</v>
      </c>
      <c r="B174" s="1" t="s">
        <v>117</v>
      </c>
      <c r="C174" s="41">
        <v>1</v>
      </c>
      <c r="D174" s="2"/>
      <c r="E174" s="187">
        <v>0.1</v>
      </c>
      <c r="F174" s="3">
        <v>2009</v>
      </c>
      <c r="G174" s="4" t="s">
        <v>156</v>
      </c>
      <c r="H174" s="5">
        <v>2000</v>
      </c>
      <c r="I174" s="5">
        <v>0</v>
      </c>
      <c r="J174" s="200">
        <f t="shared" ref="J174:J191" si="21">PRODUCT(H174,E174)</f>
        <v>200</v>
      </c>
      <c r="K174" s="151">
        <v>2000</v>
      </c>
      <c r="L174" s="151">
        <f>SUM(H174,-K174)</f>
        <v>0</v>
      </c>
      <c r="M174" s="3" t="s">
        <v>5</v>
      </c>
      <c r="N174" s="3">
        <v>16</v>
      </c>
    </row>
    <row r="175" spans="1:14" x14ac:dyDescent="0.2">
      <c r="A175" s="23" t="s">
        <v>138</v>
      </c>
      <c r="B175" s="1" t="s">
        <v>126</v>
      </c>
      <c r="C175" s="41">
        <v>1</v>
      </c>
      <c r="D175" s="2"/>
      <c r="E175" s="187">
        <v>0.1</v>
      </c>
      <c r="F175" s="3">
        <v>2016</v>
      </c>
      <c r="G175" s="4" t="s">
        <v>133</v>
      </c>
      <c r="H175" s="5">
        <v>250</v>
      </c>
      <c r="I175" s="5">
        <v>25</v>
      </c>
      <c r="J175" s="200">
        <f t="shared" si="21"/>
        <v>25</v>
      </c>
      <c r="K175" s="162">
        <f t="shared" ref="K175" si="22">PRODUCT(J175,N175)</f>
        <v>225</v>
      </c>
      <c r="L175" s="151">
        <f t="shared" ref="L175:L191" si="23">SUM(H175,-K175)</f>
        <v>25</v>
      </c>
      <c r="M175" s="3" t="s">
        <v>5</v>
      </c>
      <c r="N175" s="3">
        <v>9</v>
      </c>
    </row>
    <row r="176" spans="1:14" ht="24" x14ac:dyDescent="0.2">
      <c r="A176" s="23" t="s">
        <v>139</v>
      </c>
      <c r="B176" s="1" t="s">
        <v>441</v>
      </c>
      <c r="C176" s="41">
        <v>1</v>
      </c>
      <c r="D176" s="2"/>
      <c r="E176" s="187">
        <v>0.1</v>
      </c>
      <c r="F176" s="108">
        <v>1978</v>
      </c>
      <c r="G176" s="32"/>
      <c r="H176" s="5">
        <v>25.822800000000001</v>
      </c>
      <c r="I176" s="5">
        <v>0</v>
      </c>
      <c r="J176" s="200">
        <f t="shared" si="21"/>
        <v>2.5822800000000004</v>
      </c>
      <c r="K176" s="151">
        <v>25.822800000000001</v>
      </c>
      <c r="L176" s="151">
        <f t="shared" si="23"/>
        <v>0</v>
      </c>
      <c r="M176" s="3" t="s">
        <v>5</v>
      </c>
      <c r="N176" s="3">
        <v>47</v>
      </c>
    </row>
    <row r="177" spans="1:14" x14ac:dyDescent="0.2">
      <c r="A177" s="23" t="s">
        <v>140</v>
      </c>
      <c r="B177" s="1" t="s">
        <v>118</v>
      </c>
      <c r="C177" s="41">
        <v>1</v>
      </c>
      <c r="D177" s="2"/>
      <c r="E177" s="187">
        <v>0.1</v>
      </c>
      <c r="F177" s="3">
        <v>1996</v>
      </c>
      <c r="G177" s="4" t="s">
        <v>439</v>
      </c>
      <c r="H177" s="5">
        <v>454.4821</v>
      </c>
      <c r="I177" s="5">
        <v>0</v>
      </c>
      <c r="J177" s="200">
        <f t="shared" si="21"/>
        <v>45.448210000000003</v>
      </c>
      <c r="K177" s="151">
        <v>454.4821</v>
      </c>
      <c r="L177" s="151">
        <f t="shared" si="23"/>
        <v>0</v>
      </c>
      <c r="M177" s="3" t="s">
        <v>5</v>
      </c>
      <c r="N177" s="3">
        <v>29</v>
      </c>
    </row>
    <row r="178" spans="1:14" x14ac:dyDescent="0.2">
      <c r="A178" s="23" t="s">
        <v>141</v>
      </c>
      <c r="B178" s="1" t="s">
        <v>119</v>
      </c>
      <c r="C178" s="41">
        <v>1</v>
      </c>
      <c r="D178" s="2"/>
      <c r="E178" s="187">
        <v>0.1</v>
      </c>
      <c r="F178" s="3">
        <v>1996</v>
      </c>
      <c r="G178" s="4" t="s">
        <v>439</v>
      </c>
      <c r="H178" s="5">
        <v>506.12779999999998</v>
      </c>
      <c r="I178" s="5">
        <v>0</v>
      </c>
      <c r="J178" s="200">
        <f t="shared" si="21"/>
        <v>50.612780000000001</v>
      </c>
      <c r="K178" s="151">
        <v>506.12779999999998</v>
      </c>
      <c r="L178" s="151">
        <f t="shared" si="23"/>
        <v>0</v>
      </c>
      <c r="M178" s="3" t="s">
        <v>5</v>
      </c>
      <c r="N178" s="3">
        <v>29</v>
      </c>
    </row>
    <row r="179" spans="1:14" x14ac:dyDescent="0.2">
      <c r="A179" s="23" t="s">
        <v>142</v>
      </c>
      <c r="B179" s="1" t="s">
        <v>127</v>
      </c>
      <c r="C179" s="41">
        <v>1</v>
      </c>
      <c r="D179" s="2"/>
      <c r="E179" s="187">
        <v>0.1</v>
      </c>
      <c r="F179" s="3" t="s">
        <v>369</v>
      </c>
      <c r="G179" s="4" t="s">
        <v>98</v>
      </c>
      <c r="H179" s="5">
        <v>80</v>
      </c>
      <c r="I179" s="5">
        <v>0</v>
      </c>
      <c r="J179" s="200">
        <f t="shared" si="21"/>
        <v>8</v>
      </c>
      <c r="K179" s="151">
        <v>80</v>
      </c>
      <c r="L179" s="151">
        <f t="shared" si="23"/>
        <v>0</v>
      </c>
      <c r="M179" s="3" t="s">
        <v>5</v>
      </c>
      <c r="N179" s="3">
        <v>19</v>
      </c>
    </row>
    <row r="180" spans="1:14" x14ac:dyDescent="0.2">
      <c r="A180" s="23" t="s">
        <v>143</v>
      </c>
      <c r="B180" s="1" t="s">
        <v>120</v>
      </c>
      <c r="C180" s="41">
        <v>1</v>
      </c>
      <c r="D180" s="2"/>
      <c r="E180" s="187">
        <v>0.1</v>
      </c>
      <c r="F180" s="3">
        <v>2007</v>
      </c>
      <c r="G180" s="4" t="s">
        <v>368</v>
      </c>
      <c r="H180" s="5">
        <v>280</v>
      </c>
      <c r="I180" s="5">
        <v>0</v>
      </c>
      <c r="J180" s="200">
        <f t="shared" si="21"/>
        <v>28</v>
      </c>
      <c r="K180" s="151">
        <v>280</v>
      </c>
      <c r="L180" s="151">
        <f t="shared" si="23"/>
        <v>0</v>
      </c>
      <c r="M180" s="3" t="s">
        <v>5</v>
      </c>
      <c r="N180" s="3">
        <v>18</v>
      </c>
    </row>
    <row r="181" spans="1:14" x14ac:dyDescent="0.2">
      <c r="A181" s="23" t="s">
        <v>144</v>
      </c>
      <c r="B181" s="1" t="s">
        <v>121</v>
      </c>
      <c r="C181" s="41">
        <v>4</v>
      </c>
      <c r="D181" s="2"/>
      <c r="E181" s="187">
        <v>0.25</v>
      </c>
      <c r="F181" s="108">
        <v>1989</v>
      </c>
      <c r="G181" s="4" t="s">
        <v>122</v>
      </c>
      <c r="H181" s="5">
        <v>1463.432</v>
      </c>
      <c r="I181" s="5">
        <v>0</v>
      </c>
      <c r="J181" s="200">
        <f t="shared" si="21"/>
        <v>365.858</v>
      </c>
      <c r="K181" s="151">
        <v>1463.432</v>
      </c>
      <c r="L181" s="151">
        <f t="shared" si="23"/>
        <v>0</v>
      </c>
      <c r="M181" s="3" t="s">
        <v>5</v>
      </c>
      <c r="N181" s="3">
        <v>36</v>
      </c>
    </row>
    <row r="182" spans="1:14" x14ac:dyDescent="0.2">
      <c r="A182" s="23" t="s">
        <v>145</v>
      </c>
      <c r="B182" s="1" t="s">
        <v>124</v>
      </c>
      <c r="C182" s="41">
        <v>1</v>
      </c>
      <c r="D182" s="2"/>
      <c r="E182" s="187">
        <v>0.1</v>
      </c>
      <c r="F182" s="3">
        <v>1989</v>
      </c>
      <c r="G182" s="4" t="s">
        <v>125</v>
      </c>
      <c r="H182" s="5">
        <v>2265.9549999999999</v>
      </c>
      <c r="I182" s="5">
        <v>0</v>
      </c>
      <c r="J182" s="200">
        <f t="shared" si="21"/>
        <v>226.59550000000002</v>
      </c>
      <c r="K182" s="151">
        <v>2265.9549999999999</v>
      </c>
      <c r="L182" s="151">
        <f t="shared" si="23"/>
        <v>0</v>
      </c>
      <c r="M182" s="3" t="s">
        <v>5</v>
      </c>
      <c r="N182" s="3">
        <v>36</v>
      </c>
    </row>
    <row r="183" spans="1:14" ht="24" x14ac:dyDescent="0.2">
      <c r="A183" s="23" t="s">
        <v>146</v>
      </c>
      <c r="B183" s="1" t="s">
        <v>421</v>
      </c>
      <c r="C183" s="41">
        <v>1</v>
      </c>
      <c r="D183" s="2"/>
      <c r="E183" s="187">
        <v>0.1</v>
      </c>
      <c r="F183" s="3">
        <v>2009</v>
      </c>
      <c r="G183" s="4" t="s">
        <v>422</v>
      </c>
      <c r="H183" s="5">
        <v>750</v>
      </c>
      <c r="I183" s="5">
        <v>0</v>
      </c>
      <c r="J183" s="200">
        <f t="shared" si="21"/>
        <v>75</v>
      </c>
      <c r="K183" s="151">
        <v>750</v>
      </c>
      <c r="L183" s="151">
        <f t="shared" si="23"/>
        <v>0</v>
      </c>
      <c r="M183" s="3" t="s">
        <v>5</v>
      </c>
      <c r="N183" s="3">
        <v>16</v>
      </c>
    </row>
    <row r="184" spans="1:14" x14ac:dyDescent="0.2">
      <c r="A184" s="23" t="s">
        <v>147</v>
      </c>
      <c r="B184" s="1" t="s">
        <v>123</v>
      </c>
      <c r="C184" s="41">
        <v>22</v>
      </c>
      <c r="D184" s="2"/>
      <c r="E184" s="187">
        <v>0.1</v>
      </c>
      <c r="F184" s="3">
        <v>1989</v>
      </c>
      <c r="G184" s="4" t="s">
        <v>122</v>
      </c>
      <c r="H184" s="5">
        <v>3763.1120000000001</v>
      </c>
      <c r="I184" s="5">
        <v>0</v>
      </c>
      <c r="J184" s="200">
        <f t="shared" si="21"/>
        <v>376.31120000000004</v>
      </c>
      <c r="K184" s="151">
        <v>3763.1120000000001</v>
      </c>
      <c r="L184" s="151">
        <f t="shared" si="23"/>
        <v>0</v>
      </c>
      <c r="M184" s="3" t="s">
        <v>5</v>
      </c>
      <c r="N184" s="3">
        <v>36</v>
      </c>
    </row>
    <row r="185" spans="1:14" x14ac:dyDescent="0.2">
      <c r="A185" s="23" t="s">
        <v>148</v>
      </c>
      <c r="B185" s="1" t="s">
        <v>136</v>
      </c>
      <c r="C185" s="41">
        <v>70</v>
      </c>
      <c r="D185" s="2"/>
      <c r="E185" s="187">
        <v>0.1</v>
      </c>
      <c r="F185" s="3">
        <v>2009</v>
      </c>
      <c r="G185" s="4" t="s">
        <v>155</v>
      </c>
      <c r="H185" s="5">
        <v>21000</v>
      </c>
      <c r="I185" s="5">
        <v>0</v>
      </c>
      <c r="J185" s="200">
        <f t="shared" si="21"/>
        <v>2100</v>
      </c>
      <c r="K185" s="151">
        <v>21000</v>
      </c>
      <c r="L185" s="151">
        <f t="shared" si="23"/>
        <v>0</v>
      </c>
      <c r="M185" s="3" t="s">
        <v>5</v>
      </c>
      <c r="N185" s="3">
        <v>16</v>
      </c>
    </row>
    <row r="186" spans="1:14" ht="24" x14ac:dyDescent="0.2">
      <c r="A186" s="23" t="s">
        <v>149</v>
      </c>
      <c r="B186" s="1" t="s">
        <v>129</v>
      </c>
      <c r="C186" s="41">
        <v>1</v>
      </c>
      <c r="D186" s="2"/>
      <c r="E186" s="187">
        <v>0.1</v>
      </c>
      <c r="F186" s="3">
        <v>1978</v>
      </c>
      <c r="G186" s="4"/>
      <c r="H186" s="5"/>
      <c r="I186" s="5"/>
      <c r="J186" s="200"/>
      <c r="K186" s="151"/>
      <c r="L186" s="151">
        <f t="shared" si="23"/>
        <v>0</v>
      </c>
      <c r="M186" s="3" t="s">
        <v>5</v>
      </c>
      <c r="N186" s="3">
        <v>47</v>
      </c>
    </row>
    <row r="187" spans="1:14" x14ac:dyDescent="0.2">
      <c r="A187" s="23" t="s">
        <v>150</v>
      </c>
      <c r="B187" s="1" t="s">
        <v>130</v>
      </c>
      <c r="C187" s="41">
        <v>1</v>
      </c>
      <c r="D187" s="2"/>
      <c r="E187" s="187">
        <v>0.1</v>
      </c>
      <c r="F187" s="3">
        <v>1978</v>
      </c>
      <c r="G187" s="4"/>
      <c r="H187" s="5"/>
      <c r="I187" s="5"/>
      <c r="J187" s="200"/>
      <c r="K187" s="151"/>
      <c r="L187" s="151">
        <f t="shared" si="23"/>
        <v>0</v>
      </c>
      <c r="M187" s="3" t="s">
        <v>5</v>
      </c>
      <c r="N187" s="3">
        <v>47</v>
      </c>
    </row>
    <row r="188" spans="1:14" x14ac:dyDescent="0.2">
      <c r="A188" s="23" t="s">
        <v>665</v>
      </c>
      <c r="B188" s="1" t="s">
        <v>128</v>
      </c>
      <c r="C188" s="41">
        <v>1</v>
      </c>
      <c r="D188" s="2"/>
      <c r="E188" s="187">
        <v>0.1</v>
      </c>
      <c r="F188" s="3">
        <v>2013</v>
      </c>
      <c r="G188" s="30" t="s">
        <v>475</v>
      </c>
      <c r="H188" s="5">
        <v>300</v>
      </c>
      <c r="I188" s="5">
        <v>30</v>
      </c>
      <c r="J188" s="200">
        <f t="shared" si="21"/>
        <v>30</v>
      </c>
      <c r="K188" s="151">
        <v>300</v>
      </c>
      <c r="L188" s="151">
        <f t="shared" si="23"/>
        <v>0</v>
      </c>
      <c r="M188" s="3" t="s">
        <v>5</v>
      </c>
      <c r="N188" s="3">
        <v>12</v>
      </c>
    </row>
    <row r="189" spans="1:14" x14ac:dyDescent="0.2">
      <c r="A189" s="23" t="s">
        <v>151</v>
      </c>
      <c r="B189" s="24" t="s">
        <v>522</v>
      </c>
      <c r="C189" s="25">
        <v>1</v>
      </c>
      <c r="D189" s="23"/>
      <c r="E189" s="187">
        <v>0.1</v>
      </c>
      <c r="F189" s="26">
        <v>2020</v>
      </c>
      <c r="G189" s="27" t="s">
        <v>523</v>
      </c>
      <c r="H189" s="29">
        <v>91.04</v>
      </c>
      <c r="I189" s="29">
        <v>9.1</v>
      </c>
      <c r="J189" s="200">
        <f t="shared" si="21"/>
        <v>9.104000000000001</v>
      </c>
      <c r="K189" s="151">
        <f t="shared" ref="K189:K191" si="24">PRODUCT(J189,N189)</f>
        <v>36.416000000000004</v>
      </c>
      <c r="L189" s="151">
        <f t="shared" si="23"/>
        <v>54.624000000000002</v>
      </c>
      <c r="M189" s="28" t="s">
        <v>5</v>
      </c>
      <c r="N189" s="3">
        <v>4</v>
      </c>
    </row>
    <row r="190" spans="1:14" x14ac:dyDescent="0.2">
      <c r="A190" s="23" t="s">
        <v>526</v>
      </c>
      <c r="B190" s="24" t="s">
        <v>636</v>
      </c>
      <c r="C190" s="25">
        <v>4</v>
      </c>
      <c r="D190" s="23"/>
      <c r="E190" s="187">
        <v>0.1</v>
      </c>
      <c r="F190" s="26">
        <v>2024</v>
      </c>
      <c r="G190" s="27" t="s">
        <v>637</v>
      </c>
      <c r="H190" s="29">
        <v>6100.08</v>
      </c>
      <c r="I190" s="29"/>
      <c r="J190" s="200">
        <f t="shared" si="21"/>
        <v>610.00800000000004</v>
      </c>
      <c r="K190" s="151">
        <f t="shared" si="24"/>
        <v>610.00800000000004</v>
      </c>
      <c r="L190" s="151">
        <f t="shared" si="23"/>
        <v>5490.0720000000001</v>
      </c>
      <c r="M190" s="28" t="s">
        <v>5</v>
      </c>
      <c r="N190" s="3">
        <v>1</v>
      </c>
    </row>
    <row r="191" spans="1:14" s="46" customFormat="1" ht="12" x14ac:dyDescent="0.2">
      <c r="A191" s="28" t="s">
        <v>666</v>
      </c>
      <c r="B191" s="1" t="s">
        <v>641</v>
      </c>
      <c r="C191" s="41">
        <v>1</v>
      </c>
      <c r="D191" s="3"/>
      <c r="E191" s="183">
        <v>0.1</v>
      </c>
      <c r="F191" s="3">
        <v>2024</v>
      </c>
      <c r="G191" s="4" t="s">
        <v>678</v>
      </c>
      <c r="H191" s="5">
        <v>453.14</v>
      </c>
      <c r="I191" s="5">
        <v>63.44</v>
      </c>
      <c r="J191" s="199">
        <f t="shared" si="21"/>
        <v>45.314</v>
      </c>
      <c r="K191" s="151">
        <f t="shared" si="24"/>
        <v>45.314</v>
      </c>
      <c r="L191" s="152">
        <f t="shared" si="23"/>
        <v>407.82599999999996</v>
      </c>
      <c r="M191" s="3" t="s">
        <v>5</v>
      </c>
      <c r="N191" s="3">
        <v>1</v>
      </c>
    </row>
    <row r="192" spans="1:14" s="237" customFormat="1" x14ac:dyDescent="0.2">
      <c r="A192" s="227"/>
      <c r="B192" s="228"/>
      <c r="C192" s="229"/>
      <c r="D192" s="227"/>
      <c r="E192" s="226"/>
      <c r="F192" s="230"/>
      <c r="G192" s="231"/>
      <c r="H192" s="232"/>
      <c r="I192" s="232"/>
      <c r="J192" s="233"/>
      <c r="K192" s="234"/>
      <c r="L192" s="234"/>
      <c r="M192" s="235"/>
      <c r="N192" s="236"/>
    </row>
    <row r="193" spans="1:14" s="22" customFormat="1" ht="15" x14ac:dyDescent="0.25">
      <c r="A193" s="72"/>
      <c r="B193" s="66"/>
      <c r="C193" s="79"/>
      <c r="D193" s="45"/>
      <c r="E193" s="187"/>
      <c r="F193" s="45"/>
      <c r="G193" s="77" t="s">
        <v>551</v>
      </c>
      <c r="H193" s="67">
        <f>SUM(H174:H192)</f>
        <v>39783.191700000003</v>
      </c>
      <c r="I193" s="67">
        <f>SUM(I174:I189)</f>
        <v>64.099999999999994</v>
      </c>
      <c r="J193" s="201"/>
      <c r="K193" s="153">
        <f>SUM(K174:K192)</f>
        <v>33805.669699999999</v>
      </c>
      <c r="L193" s="153">
        <f>SUM(L174:L192)</f>
        <v>5977.5219999999999</v>
      </c>
      <c r="M193" s="45"/>
      <c r="N193" s="21"/>
    </row>
    <row r="194" spans="1:14" s="22" customFormat="1" ht="15" x14ac:dyDescent="0.25">
      <c r="A194" s="60"/>
      <c r="B194" s="53"/>
      <c r="D194" s="52"/>
      <c r="E194" s="189"/>
      <c r="F194" s="52"/>
      <c r="G194" s="241"/>
      <c r="H194" s="55"/>
      <c r="I194" s="55"/>
      <c r="J194" s="202"/>
      <c r="K194" s="154"/>
      <c r="L194" s="169"/>
      <c r="M194" s="52"/>
      <c r="N194" s="51"/>
    </row>
    <row r="195" spans="1:14" ht="15.75" x14ac:dyDescent="0.25">
      <c r="A195" s="6"/>
      <c r="B195" s="15" t="s">
        <v>656</v>
      </c>
      <c r="E195" s="189"/>
      <c r="G195" s="40"/>
    </row>
    <row r="196" spans="1:14" ht="15.75" x14ac:dyDescent="0.25">
      <c r="B196" s="39" t="s">
        <v>270</v>
      </c>
    </row>
    <row r="197" spans="1:14" x14ac:dyDescent="0.2">
      <c r="A197" s="139" t="s">
        <v>398</v>
      </c>
      <c r="B197" s="129" t="s">
        <v>0</v>
      </c>
      <c r="C197" s="73" t="s">
        <v>1</v>
      </c>
      <c r="D197" s="140" t="s">
        <v>632</v>
      </c>
      <c r="E197" s="188" t="s">
        <v>104</v>
      </c>
      <c r="F197" s="118" t="s">
        <v>103</v>
      </c>
      <c r="G197" s="120" t="s">
        <v>64</v>
      </c>
      <c r="H197" s="93" t="s">
        <v>6</v>
      </c>
      <c r="I197" s="149" t="s">
        <v>516</v>
      </c>
      <c r="J197" s="197" t="s">
        <v>629</v>
      </c>
      <c r="K197" s="156" t="s">
        <v>633</v>
      </c>
      <c r="L197" s="177" t="s">
        <v>3</v>
      </c>
      <c r="M197" s="135" t="s">
        <v>4</v>
      </c>
      <c r="N197" s="21" t="s">
        <v>506</v>
      </c>
    </row>
    <row r="198" spans="1:14" x14ac:dyDescent="0.2">
      <c r="A198" s="2" t="s">
        <v>175</v>
      </c>
      <c r="B198" s="1" t="s">
        <v>176</v>
      </c>
      <c r="C198" s="41">
        <v>1</v>
      </c>
      <c r="D198" s="2"/>
      <c r="E198" s="187">
        <v>0.1</v>
      </c>
      <c r="F198" s="3">
        <v>2010</v>
      </c>
      <c r="G198" s="4" t="s">
        <v>177</v>
      </c>
      <c r="H198" s="5">
        <v>300</v>
      </c>
      <c r="I198" s="5">
        <v>0</v>
      </c>
      <c r="J198" s="200">
        <f t="shared" ref="J198:J203" si="25">PRODUCT(H198,E198)</f>
        <v>30</v>
      </c>
      <c r="K198" s="151">
        <v>300</v>
      </c>
      <c r="L198" s="151">
        <v>0</v>
      </c>
      <c r="M198" s="3" t="s">
        <v>5</v>
      </c>
      <c r="N198" s="3">
        <v>15</v>
      </c>
    </row>
    <row r="199" spans="1:14" x14ac:dyDescent="0.2">
      <c r="A199" s="2" t="s">
        <v>178</v>
      </c>
      <c r="B199" s="1" t="s">
        <v>176</v>
      </c>
      <c r="C199" s="41">
        <v>1</v>
      </c>
      <c r="D199" s="2"/>
      <c r="E199" s="187">
        <v>0.1</v>
      </c>
      <c r="F199" s="3">
        <v>2010</v>
      </c>
      <c r="G199" s="4" t="s">
        <v>177</v>
      </c>
      <c r="H199" s="5">
        <v>300</v>
      </c>
      <c r="I199" s="5">
        <v>0</v>
      </c>
      <c r="J199" s="200">
        <f t="shared" si="25"/>
        <v>30</v>
      </c>
      <c r="K199" s="151">
        <v>300</v>
      </c>
      <c r="L199" s="151">
        <v>0</v>
      </c>
      <c r="M199" s="3" t="s">
        <v>5</v>
      </c>
      <c r="N199" s="3">
        <v>15</v>
      </c>
    </row>
    <row r="200" spans="1:14" x14ac:dyDescent="0.2">
      <c r="A200" s="2" t="s">
        <v>179</v>
      </c>
      <c r="B200" s="1" t="s">
        <v>67</v>
      </c>
      <c r="C200" s="41">
        <v>1</v>
      </c>
      <c r="D200" s="2"/>
      <c r="E200" s="187">
        <v>0.1</v>
      </c>
      <c r="F200" s="3">
        <v>2010</v>
      </c>
      <c r="G200" s="4" t="s">
        <v>168</v>
      </c>
      <c r="H200" s="5">
        <v>200</v>
      </c>
      <c r="I200" s="5">
        <v>0</v>
      </c>
      <c r="J200" s="200">
        <f t="shared" si="25"/>
        <v>20</v>
      </c>
      <c r="K200" s="151">
        <v>200</v>
      </c>
      <c r="L200" s="151">
        <v>0</v>
      </c>
      <c r="M200" s="3" t="s">
        <v>5</v>
      </c>
      <c r="N200" s="3">
        <v>15</v>
      </c>
    </row>
    <row r="201" spans="1:14" ht="36" x14ac:dyDescent="0.2">
      <c r="A201" s="2" t="s">
        <v>180</v>
      </c>
      <c r="B201" s="1" t="s">
        <v>286</v>
      </c>
      <c r="C201" s="41">
        <v>1</v>
      </c>
      <c r="D201" s="2"/>
      <c r="E201" s="187">
        <v>0.1</v>
      </c>
      <c r="F201" s="3" t="s">
        <v>477</v>
      </c>
      <c r="G201" s="4"/>
      <c r="H201" s="5">
        <v>25.822800000000001</v>
      </c>
      <c r="I201" s="5">
        <v>0</v>
      </c>
      <c r="J201" s="200">
        <f t="shared" si="25"/>
        <v>2.5822800000000004</v>
      </c>
      <c r="K201" s="151">
        <v>25.822800000000001</v>
      </c>
      <c r="L201" s="151">
        <v>0</v>
      </c>
      <c r="M201" s="3" t="s">
        <v>5</v>
      </c>
      <c r="N201" s="3">
        <v>55</v>
      </c>
    </row>
    <row r="202" spans="1:14" x14ac:dyDescent="0.2">
      <c r="A202" s="2" t="s">
        <v>304</v>
      </c>
      <c r="B202" s="1" t="s">
        <v>38</v>
      </c>
      <c r="C202" s="41">
        <v>1</v>
      </c>
      <c r="D202" s="2"/>
      <c r="E202" s="187">
        <v>0.1</v>
      </c>
      <c r="F202" s="3">
        <v>2013</v>
      </c>
      <c r="G202" s="30" t="s">
        <v>475</v>
      </c>
      <c r="H202" s="5">
        <v>300</v>
      </c>
      <c r="I202" s="5">
        <v>30</v>
      </c>
      <c r="J202" s="200">
        <f t="shared" si="25"/>
        <v>30</v>
      </c>
      <c r="K202" s="151">
        <v>300</v>
      </c>
      <c r="L202" s="151">
        <v>0</v>
      </c>
      <c r="M202" s="3" t="s">
        <v>5</v>
      </c>
      <c r="N202" s="3">
        <v>12</v>
      </c>
    </row>
    <row r="203" spans="1:14" s="46" customFormat="1" ht="12" x14ac:dyDescent="0.2">
      <c r="A203" s="28" t="s">
        <v>667</v>
      </c>
      <c r="B203" s="1" t="s">
        <v>641</v>
      </c>
      <c r="C203" s="41">
        <v>1</v>
      </c>
      <c r="D203" s="3"/>
      <c r="E203" s="183">
        <v>0.1</v>
      </c>
      <c r="F203" s="3">
        <v>2024</v>
      </c>
      <c r="G203" s="4" t="s">
        <v>678</v>
      </c>
      <c r="H203" s="5">
        <v>453.14</v>
      </c>
      <c r="I203" s="5">
        <v>63.44</v>
      </c>
      <c r="J203" s="199">
        <f t="shared" si="25"/>
        <v>45.314</v>
      </c>
      <c r="K203" s="151">
        <f t="shared" ref="K203" si="26">PRODUCT(J203,N203)</f>
        <v>45.314</v>
      </c>
      <c r="L203" s="152">
        <f t="shared" ref="L203" si="27">SUM(H203,-K203)</f>
        <v>407.82599999999996</v>
      </c>
      <c r="M203" s="3" t="s">
        <v>5</v>
      </c>
      <c r="N203" s="3">
        <v>1</v>
      </c>
    </row>
    <row r="204" spans="1:14" s="22" customFormat="1" ht="15" x14ac:dyDescent="0.25">
      <c r="A204" s="45"/>
      <c r="B204" s="66"/>
      <c r="C204" s="79"/>
      <c r="D204" s="45"/>
      <c r="E204" s="187"/>
      <c r="F204" s="45"/>
      <c r="G204" s="77" t="s">
        <v>551</v>
      </c>
      <c r="H204" s="67">
        <f>SUM(H198:H203)</f>
        <v>1578.9627999999998</v>
      </c>
      <c r="I204" s="67">
        <f>SUM(I198:I202)</f>
        <v>30</v>
      </c>
      <c r="J204" s="201"/>
      <c r="K204" s="153">
        <f>SUM(K198:K203)</f>
        <v>1171.1368</v>
      </c>
      <c r="L204" s="153">
        <f>SUM(L198:L203)</f>
        <v>407.82599999999996</v>
      </c>
      <c r="M204" s="45"/>
      <c r="N204" s="21"/>
    </row>
    <row r="205" spans="1:14" ht="15" x14ac:dyDescent="0.25">
      <c r="E205" s="189"/>
      <c r="G205" s="242"/>
    </row>
    <row r="206" spans="1:14" ht="15.75" x14ac:dyDescent="0.25">
      <c r="B206" s="15" t="s">
        <v>656</v>
      </c>
      <c r="G206" s="40"/>
    </row>
    <row r="207" spans="1:14" ht="15.75" x14ac:dyDescent="0.25">
      <c r="A207" s="6"/>
      <c r="B207" s="39" t="s">
        <v>271</v>
      </c>
    </row>
    <row r="208" spans="1:14" x14ac:dyDescent="0.2">
      <c r="A208" s="139" t="s">
        <v>398</v>
      </c>
      <c r="B208" s="129" t="s">
        <v>0</v>
      </c>
      <c r="C208" s="73" t="s">
        <v>1</v>
      </c>
      <c r="D208" s="140" t="s">
        <v>632</v>
      </c>
      <c r="E208" s="188" t="s">
        <v>104</v>
      </c>
      <c r="F208" s="118" t="s">
        <v>103</v>
      </c>
      <c r="G208" s="120" t="s">
        <v>64</v>
      </c>
      <c r="H208" s="93" t="s">
        <v>6</v>
      </c>
      <c r="I208" s="149" t="s">
        <v>516</v>
      </c>
      <c r="J208" s="197" t="s">
        <v>629</v>
      </c>
      <c r="K208" s="156" t="s">
        <v>633</v>
      </c>
      <c r="L208" s="177" t="s">
        <v>3</v>
      </c>
      <c r="M208" s="135" t="s">
        <v>4</v>
      </c>
      <c r="N208" s="21" t="s">
        <v>506</v>
      </c>
    </row>
    <row r="209" spans="1:14" ht="24" x14ac:dyDescent="0.2">
      <c r="A209" s="2" t="s">
        <v>181</v>
      </c>
      <c r="B209" s="94" t="s">
        <v>287</v>
      </c>
      <c r="C209" s="41">
        <v>1</v>
      </c>
      <c r="D209" s="2"/>
      <c r="E209" s="187">
        <v>0.1</v>
      </c>
      <c r="F209" s="3">
        <v>1978</v>
      </c>
      <c r="G209" s="4" t="s">
        <v>290</v>
      </c>
      <c r="H209" s="5">
        <v>24.139199999999999</v>
      </c>
      <c r="I209" s="5">
        <v>0</v>
      </c>
      <c r="J209" s="200">
        <f>PRODUCT(H209,E209)</f>
        <v>2.4139200000000001</v>
      </c>
      <c r="K209" s="151">
        <v>24.139199999999999</v>
      </c>
      <c r="L209" s="151">
        <v>0</v>
      </c>
      <c r="M209" s="3" t="s">
        <v>5</v>
      </c>
      <c r="N209" s="3">
        <v>47</v>
      </c>
    </row>
    <row r="210" spans="1:14" ht="48" x14ac:dyDescent="0.2">
      <c r="A210" s="2" t="s">
        <v>202</v>
      </c>
      <c r="B210" s="94" t="s">
        <v>288</v>
      </c>
      <c r="C210" s="41">
        <v>1</v>
      </c>
      <c r="D210" s="2"/>
      <c r="E210" s="187">
        <v>0.1</v>
      </c>
      <c r="F210" s="3">
        <v>1978</v>
      </c>
      <c r="G210" s="4"/>
      <c r="H210" s="5">
        <v>154.93709999999999</v>
      </c>
      <c r="I210" s="5">
        <v>0</v>
      </c>
      <c r="J210" s="200">
        <f t="shared" ref="J210:J228" si="28">PRODUCT(H210,E210)</f>
        <v>15.49371</v>
      </c>
      <c r="K210" s="151">
        <v>154.93709999999999</v>
      </c>
      <c r="L210" s="151">
        <v>0</v>
      </c>
      <c r="M210" s="3" t="s">
        <v>5</v>
      </c>
      <c r="N210" s="3">
        <v>47</v>
      </c>
    </row>
    <row r="211" spans="1:14" x14ac:dyDescent="0.2">
      <c r="A211" s="2" t="s">
        <v>203</v>
      </c>
      <c r="B211" s="94" t="s">
        <v>186</v>
      </c>
      <c r="C211" s="41">
        <v>1</v>
      </c>
      <c r="D211" s="2"/>
      <c r="E211" s="187">
        <v>0.1</v>
      </c>
      <c r="F211" s="3">
        <v>2010</v>
      </c>
      <c r="G211" s="4" t="s">
        <v>183</v>
      </c>
      <c r="H211" s="5">
        <v>4000</v>
      </c>
      <c r="I211" s="5">
        <v>0</v>
      </c>
      <c r="J211" s="200">
        <f t="shared" si="28"/>
        <v>400</v>
      </c>
      <c r="K211" s="151">
        <v>4000</v>
      </c>
      <c r="L211" s="151">
        <v>0</v>
      </c>
      <c r="M211" s="3" t="s">
        <v>5</v>
      </c>
      <c r="N211" s="3">
        <v>15</v>
      </c>
    </row>
    <row r="212" spans="1:14" x14ac:dyDescent="0.2">
      <c r="A212" s="2" t="s">
        <v>204</v>
      </c>
      <c r="B212" s="94" t="s">
        <v>185</v>
      </c>
      <c r="C212" s="41">
        <v>1</v>
      </c>
      <c r="D212" s="2"/>
      <c r="E212" s="187">
        <v>0.1</v>
      </c>
      <c r="F212" s="3">
        <v>2010</v>
      </c>
      <c r="G212" s="4" t="s">
        <v>183</v>
      </c>
      <c r="H212" s="5">
        <v>2500</v>
      </c>
      <c r="I212" s="5">
        <v>0</v>
      </c>
      <c r="J212" s="200">
        <f t="shared" si="28"/>
        <v>250</v>
      </c>
      <c r="K212" s="151">
        <v>2500</v>
      </c>
      <c r="L212" s="151">
        <v>0</v>
      </c>
      <c r="M212" s="3" t="s">
        <v>5</v>
      </c>
      <c r="N212" s="3">
        <v>15</v>
      </c>
    </row>
    <row r="213" spans="1:14" x14ac:dyDescent="0.2">
      <c r="A213" s="2" t="s">
        <v>205</v>
      </c>
      <c r="B213" s="94" t="s">
        <v>226</v>
      </c>
      <c r="C213" s="41">
        <v>1</v>
      </c>
      <c r="D213" s="2"/>
      <c r="E213" s="187">
        <v>0.1</v>
      </c>
      <c r="F213" s="3">
        <v>2010</v>
      </c>
      <c r="G213" s="4" t="s">
        <v>183</v>
      </c>
      <c r="H213" s="5">
        <v>1500</v>
      </c>
      <c r="I213" s="5">
        <v>0</v>
      </c>
      <c r="J213" s="200">
        <f t="shared" si="28"/>
        <v>150</v>
      </c>
      <c r="K213" s="151">
        <v>1500</v>
      </c>
      <c r="L213" s="151">
        <v>0</v>
      </c>
      <c r="M213" s="3" t="s">
        <v>5</v>
      </c>
      <c r="N213" s="3">
        <v>15</v>
      </c>
    </row>
    <row r="214" spans="1:14" x14ac:dyDescent="0.2">
      <c r="A214" s="2" t="s">
        <v>206</v>
      </c>
      <c r="B214" s="94" t="s">
        <v>187</v>
      </c>
      <c r="C214" s="41">
        <v>1</v>
      </c>
      <c r="D214" s="2"/>
      <c r="E214" s="187">
        <v>0.1</v>
      </c>
      <c r="F214" s="3" t="s">
        <v>478</v>
      </c>
      <c r="G214" s="30" t="s">
        <v>475</v>
      </c>
      <c r="H214" s="5">
        <v>309.8741</v>
      </c>
      <c r="I214" s="5">
        <v>0</v>
      </c>
      <c r="J214" s="200">
        <f t="shared" si="28"/>
        <v>30.987410000000001</v>
      </c>
      <c r="K214" s="151">
        <v>309.8741</v>
      </c>
      <c r="L214" s="151">
        <v>0</v>
      </c>
      <c r="M214" s="3" t="s">
        <v>5</v>
      </c>
      <c r="N214" s="3">
        <v>45</v>
      </c>
    </row>
    <row r="215" spans="1:14" x14ac:dyDescent="0.2">
      <c r="A215" s="2" t="s">
        <v>207</v>
      </c>
      <c r="B215" s="94" t="s">
        <v>255</v>
      </c>
      <c r="C215" s="41">
        <v>1</v>
      </c>
      <c r="D215" s="2"/>
      <c r="E215" s="187">
        <v>0.1</v>
      </c>
      <c r="F215" s="3">
        <v>2012</v>
      </c>
      <c r="G215" s="4" t="s">
        <v>192</v>
      </c>
      <c r="H215" s="5">
        <v>644</v>
      </c>
      <c r="I215" s="5">
        <v>0</v>
      </c>
      <c r="J215" s="200">
        <f t="shared" si="28"/>
        <v>64.400000000000006</v>
      </c>
      <c r="K215" s="151">
        <v>644</v>
      </c>
      <c r="L215" s="151">
        <v>0</v>
      </c>
      <c r="M215" s="3" t="s">
        <v>5</v>
      </c>
      <c r="N215" s="3">
        <v>13</v>
      </c>
    </row>
    <row r="216" spans="1:14" x14ac:dyDescent="0.2">
      <c r="A216" s="2" t="s">
        <v>208</v>
      </c>
      <c r="B216" s="94" t="s">
        <v>188</v>
      </c>
      <c r="C216" s="41">
        <v>1</v>
      </c>
      <c r="D216" s="2"/>
      <c r="E216" s="187">
        <v>0.25</v>
      </c>
      <c r="F216" s="3">
        <v>2006</v>
      </c>
      <c r="G216" s="4" t="s">
        <v>194</v>
      </c>
      <c r="H216" s="5">
        <v>275</v>
      </c>
      <c r="I216" s="5">
        <v>0</v>
      </c>
      <c r="J216" s="200">
        <f t="shared" si="28"/>
        <v>68.75</v>
      </c>
      <c r="K216" s="151">
        <v>275</v>
      </c>
      <c r="L216" s="151">
        <v>0</v>
      </c>
      <c r="M216" s="3" t="s">
        <v>5</v>
      </c>
      <c r="N216" s="3">
        <v>19</v>
      </c>
    </row>
    <row r="217" spans="1:14" x14ac:dyDescent="0.2">
      <c r="A217" s="2" t="s">
        <v>209</v>
      </c>
      <c r="B217" s="94" t="s">
        <v>127</v>
      </c>
      <c r="C217" s="41">
        <v>1</v>
      </c>
      <c r="D217" s="2"/>
      <c r="E217" s="187">
        <v>0.25</v>
      </c>
      <c r="F217" s="3" t="s">
        <v>369</v>
      </c>
      <c r="G217" s="4" t="s">
        <v>98</v>
      </c>
      <c r="H217" s="5">
        <v>80</v>
      </c>
      <c r="I217" s="5">
        <v>0</v>
      </c>
      <c r="J217" s="200">
        <f t="shared" si="28"/>
        <v>20</v>
      </c>
      <c r="K217" s="151">
        <v>80</v>
      </c>
      <c r="L217" s="151">
        <v>0</v>
      </c>
      <c r="M217" s="3" t="s">
        <v>5</v>
      </c>
      <c r="N217" s="3">
        <v>19</v>
      </c>
    </row>
    <row r="218" spans="1:14" x14ac:dyDescent="0.2">
      <c r="A218" s="2" t="s">
        <v>210</v>
      </c>
      <c r="B218" s="94" t="s">
        <v>189</v>
      </c>
      <c r="C218" s="41">
        <v>1</v>
      </c>
      <c r="D218" s="2"/>
      <c r="E218" s="187">
        <v>0.1</v>
      </c>
      <c r="F218" s="3">
        <v>2001</v>
      </c>
      <c r="G218" s="4" t="s">
        <v>191</v>
      </c>
      <c r="H218" s="5">
        <v>322.79000000000002</v>
      </c>
      <c r="I218" s="5">
        <v>0</v>
      </c>
      <c r="J218" s="200">
        <f t="shared" si="28"/>
        <v>32.279000000000003</v>
      </c>
      <c r="K218" s="151">
        <v>322.79000000000002</v>
      </c>
      <c r="L218" s="151">
        <v>0</v>
      </c>
      <c r="M218" s="3" t="s">
        <v>5</v>
      </c>
      <c r="N218" s="3">
        <v>24</v>
      </c>
    </row>
    <row r="219" spans="1:14" x14ac:dyDescent="0.2">
      <c r="A219" s="2" t="s">
        <v>211</v>
      </c>
      <c r="B219" s="94" t="s">
        <v>234</v>
      </c>
      <c r="C219" s="41">
        <v>1</v>
      </c>
      <c r="D219" s="2"/>
      <c r="E219" s="187">
        <v>0.1</v>
      </c>
      <c r="F219" s="3">
        <v>1994</v>
      </c>
      <c r="G219" s="4" t="s">
        <v>195</v>
      </c>
      <c r="H219" s="5">
        <v>428.6592</v>
      </c>
      <c r="I219" s="5">
        <v>0</v>
      </c>
      <c r="J219" s="200">
        <f t="shared" si="28"/>
        <v>42.865920000000003</v>
      </c>
      <c r="K219" s="151">
        <v>428.6592</v>
      </c>
      <c r="L219" s="151">
        <v>0</v>
      </c>
      <c r="M219" s="3" t="s">
        <v>5</v>
      </c>
      <c r="N219" s="3">
        <v>31</v>
      </c>
    </row>
    <row r="220" spans="1:14" x14ac:dyDescent="0.2">
      <c r="A220" s="2" t="s">
        <v>212</v>
      </c>
      <c r="B220" s="94" t="s">
        <v>196</v>
      </c>
      <c r="C220" s="41">
        <v>1</v>
      </c>
      <c r="D220" s="2"/>
      <c r="E220" s="187">
        <v>0.1</v>
      </c>
      <c r="F220" s="3">
        <v>2000</v>
      </c>
      <c r="G220" s="4" t="s">
        <v>259</v>
      </c>
      <c r="H220" s="5">
        <v>103.2914</v>
      </c>
      <c r="I220" s="5">
        <v>0</v>
      </c>
      <c r="J220" s="200">
        <f t="shared" si="28"/>
        <v>10.329140000000001</v>
      </c>
      <c r="K220" s="151">
        <v>103.2914</v>
      </c>
      <c r="L220" s="151">
        <v>0</v>
      </c>
      <c r="M220" s="3" t="s">
        <v>5</v>
      </c>
      <c r="N220" s="3">
        <v>25</v>
      </c>
    </row>
    <row r="221" spans="1:14" x14ac:dyDescent="0.2">
      <c r="A221" s="2" t="s">
        <v>213</v>
      </c>
      <c r="B221" s="94" t="s">
        <v>197</v>
      </c>
      <c r="C221" s="41">
        <v>1</v>
      </c>
      <c r="D221" s="2"/>
      <c r="E221" s="187">
        <v>0.1</v>
      </c>
      <c r="F221" s="3">
        <v>2000</v>
      </c>
      <c r="G221" s="4" t="s">
        <v>259</v>
      </c>
      <c r="H221" s="5">
        <v>731.64689999999996</v>
      </c>
      <c r="I221" s="5">
        <v>0</v>
      </c>
      <c r="J221" s="200">
        <f t="shared" si="28"/>
        <v>73.164689999999993</v>
      </c>
      <c r="K221" s="151">
        <v>731.64689999999996</v>
      </c>
      <c r="L221" s="151">
        <v>0</v>
      </c>
      <c r="M221" s="3" t="s">
        <v>5</v>
      </c>
      <c r="N221" s="3">
        <v>25</v>
      </c>
    </row>
    <row r="222" spans="1:14" x14ac:dyDescent="0.2">
      <c r="A222" s="2" t="s">
        <v>214</v>
      </c>
      <c r="B222" s="94" t="s">
        <v>233</v>
      </c>
      <c r="C222" s="41">
        <v>1</v>
      </c>
      <c r="D222" s="2"/>
      <c r="E222" s="187">
        <v>0.1</v>
      </c>
      <c r="F222" s="3">
        <v>2000</v>
      </c>
      <c r="G222" s="4" t="s">
        <v>259</v>
      </c>
      <c r="H222" s="5">
        <v>154.93709999999999</v>
      </c>
      <c r="I222" s="5">
        <v>0</v>
      </c>
      <c r="J222" s="200">
        <f t="shared" si="28"/>
        <v>15.49371</v>
      </c>
      <c r="K222" s="151">
        <v>154.93709999999999</v>
      </c>
      <c r="L222" s="151">
        <v>0</v>
      </c>
      <c r="M222" s="3" t="s">
        <v>5</v>
      </c>
      <c r="N222" s="3">
        <v>25</v>
      </c>
    </row>
    <row r="223" spans="1:14" x14ac:dyDescent="0.2">
      <c r="A223" s="2" t="s">
        <v>215</v>
      </c>
      <c r="B223" s="1" t="s">
        <v>184</v>
      </c>
      <c r="C223" s="41">
        <v>1</v>
      </c>
      <c r="D223" s="2"/>
      <c r="E223" s="187">
        <v>0.1</v>
      </c>
      <c r="F223" s="3">
        <v>2010</v>
      </c>
      <c r="G223" s="4" t="s">
        <v>183</v>
      </c>
      <c r="H223" s="5">
        <v>3000</v>
      </c>
      <c r="I223" s="5">
        <v>0</v>
      </c>
      <c r="J223" s="200">
        <f t="shared" si="28"/>
        <v>300</v>
      </c>
      <c r="K223" s="151">
        <v>3000</v>
      </c>
      <c r="L223" s="151">
        <v>0</v>
      </c>
      <c r="M223" s="3" t="s">
        <v>5</v>
      </c>
      <c r="N223" s="3">
        <v>15</v>
      </c>
    </row>
    <row r="224" spans="1:14" s="16" customFormat="1" ht="12" x14ac:dyDescent="0.2">
      <c r="A224" s="2" t="s">
        <v>224</v>
      </c>
      <c r="B224" s="94" t="s">
        <v>182</v>
      </c>
      <c r="C224" s="41">
        <v>1</v>
      </c>
      <c r="D224" s="3"/>
      <c r="E224" s="187">
        <v>0.1</v>
      </c>
      <c r="F224" s="3">
        <v>2010</v>
      </c>
      <c r="G224" s="4" t="s">
        <v>183</v>
      </c>
      <c r="H224" s="5">
        <v>1100</v>
      </c>
      <c r="I224" s="5">
        <v>0</v>
      </c>
      <c r="J224" s="200">
        <f t="shared" si="28"/>
        <v>110</v>
      </c>
      <c r="K224" s="151">
        <v>1100</v>
      </c>
      <c r="L224" s="151">
        <v>0</v>
      </c>
      <c r="M224" s="3" t="s">
        <v>5</v>
      </c>
      <c r="N224" s="3">
        <v>15</v>
      </c>
    </row>
    <row r="225" spans="1:14" x14ac:dyDescent="0.2">
      <c r="A225" s="2" t="s">
        <v>253</v>
      </c>
      <c r="B225" s="1" t="s">
        <v>193</v>
      </c>
      <c r="C225" s="41">
        <v>8</v>
      </c>
      <c r="D225" s="2"/>
      <c r="E225" s="187">
        <v>0.1</v>
      </c>
      <c r="F225" s="3">
        <v>2010</v>
      </c>
      <c r="G225" s="4" t="s">
        <v>183</v>
      </c>
      <c r="H225" s="5">
        <v>2400</v>
      </c>
      <c r="I225" s="5">
        <v>0</v>
      </c>
      <c r="J225" s="200">
        <f t="shared" si="28"/>
        <v>240</v>
      </c>
      <c r="K225" s="151">
        <v>2400</v>
      </c>
      <c r="L225" s="151">
        <v>0</v>
      </c>
      <c r="M225" s="3" t="s">
        <v>5</v>
      </c>
      <c r="N225" s="3">
        <v>15</v>
      </c>
    </row>
    <row r="226" spans="1:14" ht="24" x14ac:dyDescent="0.2">
      <c r="A226" s="2" t="s">
        <v>263</v>
      </c>
      <c r="B226" s="1" t="s">
        <v>431</v>
      </c>
      <c r="C226" s="41">
        <v>1</v>
      </c>
      <c r="D226" s="2"/>
      <c r="E226" s="187">
        <v>0.1</v>
      </c>
      <c r="F226" s="3">
        <v>1978</v>
      </c>
      <c r="G226" s="27"/>
      <c r="H226" s="5"/>
      <c r="I226" s="5"/>
      <c r="J226" s="200"/>
      <c r="K226" s="151"/>
      <c r="L226" s="151">
        <v>0</v>
      </c>
      <c r="M226" s="3" t="s">
        <v>5</v>
      </c>
      <c r="N226" s="3">
        <v>47</v>
      </c>
    </row>
    <row r="227" spans="1:14" x14ac:dyDescent="0.2">
      <c r="A227" s="2" t="s">
        <v>265</v>
      </c>
      <c r="B227" s="1" t="s">
        <v>225</v>
      </c>
      <c r="C227" s="41">
        <v>1</v>
      </c>
      <c r="D227" s="2"/>
      <c r="E227" s="187">
        <v>0.1</v>
      </c>
      <c r="F227" s="3">
        <v>2010</v>
      </c>
      <c r="G227" s="30" t="s">
        <v>475</v>
      </c>
      <c r="H227" s="5">
        <v>40</v>
      </c>
      <c r="I227" s="5">
        <v>0</v>
      </c>
      <c r="J227" s="200">
        <f t="shared" si="28"/>
        <v>4</v>
      </c>
      <c r="K227" s="151">
        <v>40</v>
      </c>
      <c r="L227" s="151">
        <v>0</v>
      </c>
      <c r="M227" s="3" t="s">
        <v>5</v>
      </c>
      <c r="N227" s="3">
        <v>15</v>
      </c>
    </row>
    <row r="228" spans="1:14" s="46" customFormat="1" ht="12" x14ac:dyDescent="0.2">
      <c r="A228" s="3" t="s">
        <v>668</v>
      </c>
      <c r="B228" s="1" t="s">
        <v>638</v>
      </c>
      <c r="C228" s="41">
        <v>1</v>
      </c>
      <c r="D228" s="3"/>
      <c r="E228" s="187">
        <v>0.1</v>
      </c>
      <c r="F228" s="3">
        <v>2024</v>
      </c>
      <c r="G228" s="27" t="s">
        <v>637</v>
      </c>
      <c r="H228" s="5">
        <v>1525.03</v>
      </c>
      <c r="I228" s="5"/>
      <c r="J228" s="200">
        <f t="shared" si="28"/>
        <v>152.50300000000001</v>
      </c>
      <c r="K228" s="151">
        <f t="shared" ref="K228" si="29">PRODUCT(J228,N228)</f>
        <v>152.50300000000001</v>
      </c>
      <c r="L228" s="151">
        <f t="shared" ref="L228" si="30">SUM(H228,-K228)</f>
        <v>1372.527</v>
      </c>
      <c r="M228" s="3" t="s">
        <v>5</v>
      </c>
      <c r="N228" s="3">
        <v>1</v>
      </c>
    </row>
    <row r="229" spans="1:14" s="22" customFormat="1" ht="15" x14ac:dyDescent="0.25">
      <c r="A229" s="45"/>
      <c r="B229" s="66"/>
      <c r="C229" s="79"/>
      <c r="D229" s="45"/>
      <c r="E229" s="187"/>
      <c r="F229" s="45"/>
      <c r="G229" s="68" t="s">
        <v>551</v>
      </c>
      <c r="H229" s="67">
        <f>SUM(H209:H228)</f>
        <v>19294.305</v>
      </c>
      <c r="I229" s="67">
        <f>SUM(I209:I227)</f>
        <v>0</v>
      </c>
      <c r="J229" s="201"/>
      <c r="K229" s="153">
        <f>SUM(K209:K228)</f>
        <v>17921.778000000002</v>
      </c>
      <c r="L229" s="153">
        <f>SUM(L214:L228)</f>
        <v>1372.527</v>
      </c>
      <c r="M229" s="45"/>
      <c r="N229" s="21"/>
    </row>
    <row r="230" spans="1:14" ht="15" x14ac:dyDescent="0.25">
      <c r="E230" s="189"/>
    </row>
    <row r="231" spans="1:14" ht="15.75" x14ac:dyDescent="0.25">
      <c r="B231" s="15" t="s">
        <v>656</v>
      </c>
    </row>
    <row r="232" spans="1:14" ht="15.75" x14ac:dyDescent="0.25">
      <c r="B232" s="39" t="s">
        <v>284</v>
      </c>
    </row>
    <row r="233" spans="1:14" x14ac:dyDescent="0.2">
      <c r="A233" s="139" t="s">
        <v>398</v>
      </c>
      <c r="B233" s="129" t="s">
        <v>0</v>
      </c>
      <c r="C233" s="73" t="s">
        <v>1</v>
      </c>
      <c r="D233" s="140" t="s">
        <v>632</v>
      </c>
      <c r="E233" s="188" t="s">
        <v>104</v>
      </c>
      <c r="F233" s="118" t="s">
        <v>103</v>
      </c>
      <c r="G233" s="120" t="s">
        <v>64</v>
      </c>
      <c r="H233" s="93" t="s">
        <v>6</v>
      </c>
      <c r="I233" s="149" t="s">
        <v>516</v>
      </c>
      <c r="J233" s="197" t="s">
        <v>629</v>
      </c>
      <c r="K233" s="156" t="s">
        <v>633</v>
      </c>
      <c r="L233" s="177" t="s">
        <v>3</v>
      </c>
      <c r="M233" s="135" t="s">
        <v>4</v>
      </c>
      <c r="N233" s="21" t="s">
        <v>506</v>
      </c>
    </row>
    <row r="234" spans="1:14" x14ac:dyDescent="0.2">
      <c r="A234" s="2" t="s">
        <v>198</v>
      </c>
      <c r="B234" s="1" t="s">
        <v>200</v>
      </c>
      <c r="C234" s="41">
        <v>1</v>
      </c>
      <c r="D234" s="2"/>
      <c r="E234" s="187">
        <v>0.1</v>
      </c>
      <c r="F234" s="3">
        <v>2011</v>
      </c>
      <c r="G234" s="4" t="s">
        <v>201</v>
      </c>
      <c r="H234" s="5">
        <v>175</v>
      </c>
      <c r="I234" s="5">
        <v>0</v>
      </c>
      <c r="J234" s="200">
        <f t="shared" ref="J234" si="31">PRODUCT(H234,E234)</f>
        <v>17.5</v>
      </c>
      <c r="K234" s="151">
        <v>175</v>
      </c>
      <c r="L234" s="151">
        <v>0</v>
      </c>
      <c r="M234" s="3" t="s">
        <v>5</v>
      </c>
      <c r="N234" s="3">
        <v>14</v>
      </c>
    </row>
    <row r="235" spans="1:14" x14ac:dyDescent="0.2">
      <c r="A235" s="2" t="s">
        <v>199</v>
      </c>
      <c r="B235" s="1" t="s">
        <v>373</v>
      </c>
      <c r="C235" s="41">
        <v>1</v>
      </c>
      <c r="D235" s="2"/>
      <c r="F235" s="3"/>
      <c r="G235" s="4" t="s">
        <v>669</v>
      </c>
      <c r="H235" s="5"/>
      <c r="I235" s="5"/>
      <c r="J235" s="200"/>
      <c r="K235" s="151"/>
      <c r="L235" s="151">
        <v>0</v>
      </c>
      <c r="M235" s="3"/>
      <c r="N235" s="3">
        <v>14</v>
      </c>
    </row>
    <row r="236" spans="1:14" s="22" customFormat="1" ht="15" x14ac:dyDescent="0.25">
      <c r="A236" s="45"/>
      <c r="B236" s="107"/>
      <c r="C236" s="79"/>
      <c r="D236" s="45"/>
      <c r="E236" s="187"/>
      <c r="F236" s="45"/>
      <c r="G236" s="68" t="s">
        <v>551</v>
      </c>
      <c r="H236" s="67">
        <f>SUM(H234:H235)</f>
        <v>175</v>
      </c>
      <c r="I236" s="67">
        <f>SUM(I234:I235)</f>
        <v>0</v>
      </c>
      <c r="J236" s="201"/>
      <c r="K236" s="153">
        <f>SUM(K234:K235)</f>
        <v>175</v>
      </c>
      <c r="L236" s="153">
        <f>SUM(L234:L235)</f>
        <v>0</v>
      </c>
      <c r="M236" s="45"/>
      <c r="N236" s="21"/>
    </row>
    <row r="237" spans="1:14" s="22" customFormat="1" ht="15" x14ac:dyDescent="0.25">
      <c r="A237" s="52"/>
      <c r="B237" s="65"/>
      <c r="D237" s="52"/>
      <c r="E237" s="189"/>
      <c r="F237" s="52"/>
      <c r="G237" s="54"/>
      <c r="H237" s="55"/>
      <c r="I237" s="55"/>
      <c r="J237" s="202"/>
      <c r="K237" s="154"/>
      <c r="L237" s="169"/>
      <c r="M237" s="52"/>
      <c r="N237" s="51"/>
    </row>
    <row r="238" spans="1:14" ht="15.75" x14ac:dyDescent="0.25">
      <c r="B238" s="15" t="s">
        <v>656</v>
      </c>
      <c r="E238" s="189"/>
    </row>
    <row r="239" spans="1:14" ht="15.75" x14ac:dyDescent="0.25">
      <c r="B239" s="39" t="s">
        <v>285</v>
      </c>
    </row>
    <row r="240" spans="1:14" x14ac:dyDescent="0.2">
      <c r="A240" s="139" t="s">
        <v>398</v>
      </c>
      <c r="B240" s="129" t="s">
        <v>0</v>
      </c>
      <c r="C240" s="73" t="s">
        <v>1</v>
      </c>
      <c r="D240" s="140" t="s">
        <v>632</v>
      </c>
      <c r="E240" s="188" t="s">
        <v>104</v>
      </c>
      <c r="F240" s="118" t="s">
        <v>103</v>
      </c>
      <c r="G240" s="120" t="s">
        <v>64</v>
      </c>
      <c r="H240" s="93" t="s">
        <v>6</v>
      </c>
      <c r="I240" s="149" t="s">
        <v>516</v>
      </c>
      <c r="J240" s="197" t="s">
        <v>629</v>
      </c>
      <c r="K240" s="156" t="s">
        <v>633</v>
      </c>
      <c r="L240" s="177" t="s">
        <v>3</v>
      </c>
      <c r="M240" s="135" t="s">
        <v>4</v>
      </c>
      <c r="N240" s="21" t="s">
        <v>506</v>
      </c>
    </row>
    <row r="241" spans="1:14" ht="36" x14ac:dyDescent="0.2">
      <c r="A241" s="2" t="s">
        <v>228</v>
      </c>
      <c r="B241" s="1" t="s">
        <v>469</v>
      </c>
      <c r="C241" s="41">
        <v>1</v>
      </c>
      <c r="D241" s="2"/>
      <c r="E241" s="187">
        <v>0.1</v>
      </c>
      <c r="F241" s="3">
        <v>2011</v>
      </c>
      <c r="G241" s="4" t="s">
        <v>227</v>
      </c>
      <c r="H241" s="5">
        <v>1000</v>
      </c>
      <c r="I241" s="5">
        <v>0</v>
      </c>
      <c r="J241" s="200">
        <f t="shared" ref="J241:J258" si="32">PRODUCT(H241,E241)</f>
        <v>100</v>
      </c>
      <c r="K241" s="151">
        <v>1000</v>
      </c>
      <c r="L241" s="151">
        <f>SUM(H241,-K241)</f>
        <v>0</v>
      </c>
      <c r="M241" s="3" t="s">
        <v>5</v>
      </c>
      <c r="N241" s="3">
        <v>14</v>
      </c>
    </row>
    <row r="242" spans="1:14" x14ac:dyDescent="0.2">
      <c r="A242" s="2" t="s">
        <v>229</v>
      </c>
      <c r="B242" s="1" t="s">
        <v>374</v>
      </c>
      <c r="C242" s="41">
        <v>1</v>
      </c>
      <c r="D242" s="2"/>
      <c r="E242" s="187">
        <v>0.1</v>
      </c>
      <c r="F242" s="3" t="s">
        <v>478</v>
      </c>
      <c r="G242" s="109" t="s">
        <v>475</v>
      </c>
      <c r="H242" s="5">
        <v>66.106499999999997</v>
      </c>
      <c r="I242" s="5">
        <v>0</v>
      </c>
      <c r="J242" s="200">
        <f t="shared" si="32"/>
        <v>6.6106499999999997</v>
      </c>
      <c r="K242" s="151">
        <v>66.106499999999997</v>
      </c>
      <c r="L242" s="151">
        <f t="shared" ref="L242:L256" si="33">SUM(H242,-K242)</f>
        <v>0</v>
      </c>
      <c r="M242" s="3" t="s">
        <v>5</v>
      </c>
      <c r="N242" s="3">
        <v>45</v>
      </c>
    </row>
    <row r="243" spans="1:14" x14ac:dyDescent="0.2">
      <c r="A243" s="2" t="s">
        <v>230</v>
      </c>
      <c r="B243" s="1" t="s">
        <v>375</v>
      </c>
      <c r="C243" s="41">
        <v>1</v>
      </c>
      <c r="D243" s="2"/>
      <c r="E243" s="187">
        <v>0.1</v>
      </c>
      <c r="F243" s="3" t="s">
        <v>478</v>
      </c>
      <c r="G243" s="109" t="s">
        <v>475</v>
      </c>
      <c r="H243" s="5">
        <v>619.74829999999997</v>
      </c>
      <c r="I243" s="5">
        <v>0</v>
      </c>
      <c r="J243" s="200">
        <f t="shared" si="32"/>
        <v>61.974829999999997</v>
      </c>
      <c r="K243" s="151">
        <v>619.74829999999997</v>
      </c>
      <c r="L243" s="151">
        <f t="shared" si="33"/>
        <v>0</v>
      </c>
      <c r="M243" s="3" t="s">
        <v>5</v>
      </c>
      <c r="N243" s="3">
        <v>45</v>
      </c>
    </row>
    <row r="244" spans="1:14" x14ac:dyDescent="0.2">
      <c r="A244" s="2" t="s">
        <v>231</v>
      </c>
      <c r="B244" s="1" t="s">
        <v>376</v>
      </c>
      <c r="C244" s="41">
        <v>1</v>
      </c>
      <c r="D244" s="2"/>
      <c r="E244" s="187">
        <v>0.1</v>
      </c>
      <c r="F244" s="3" t="s">
        <v>478</v>
      </c>
      <c r="G244" s="109" t="s">
        <v>475</v>
      </c>
      <c r="H244" s="5">
        <v>258.22840000000002</v>
      </c>
      <c r="I244" s="5">
        <v>0</v>
      </c>
      <c r="J244" s="200">
        <f t="shared" si="32"/>
        <v>25.822840000000003</v>
      </c>
      <c r="K244" s="151">
        <v>258.22840000000002</v>
      </c>
      <c r="L244" s="151">
        <f t="shared" si="33"/>
        <v>0</v>
      </c>
      <c r="M244" s="3" t="s">
        <v>5</v>
      </c>
      <c r="N244" s="3">
        <v>45</v>
      </c>
    </row>
    <row r="245" spans="1:14" x14ac:dyDescent="0.2">
      <c r="A245" s="2" t="s">
        <v>232</v>
      </c>
      <c r="B245" s="1" t="s">
        <v>377</v>
      </c>
      <c r="C245" s="41">
        <v>1</v>
      </c>
      <c r="D245" s="2"/>
      <c r="E245" s="187">
        <v>0.1</v>
      </c>
      <c r="F245" s="3" t="s">
        <v>478</v>
      </c>
      <c r="G245" s="109" t="s">
        <v>475</v>
      </c>
      <c r="H245" s="5">
        <v>19.108899999999998</v>
      </c>
      <c r="I245" s="5">
        <v>0</v>
      </c>
      <c r="J245" s="200">
        <f t="shared" si="32"/>
        <v>1.91089</v>
      </c>
      <c r="K245" s="151">
        <v>19.108899999999998</v>
      </c>
      <c r="L245" s="151">
        <f t="shared" si="33"/>
        <v>0</v>
      </c>
      <c r="M245" s="3" t="s">
        <v>5</v>
      </c>
      <c r="N245" s="3">
        <v>45</v>
      </c>
    </row>
    <row r="246" spans="1:14" ht="36" x14ac:dyDescent="0.2">
      <c r="A246" s="2" t="s">
        <v>240</v>
      </c>
      <c r="B246" s="1" t="s">
        <v>289</v>
      </c>
      <c r="C246" s="41">
        <v>1</v>
      </c>
      <c r="D246" s="2"/>
      <c r="E246" s="187">
        <v>0.1</v>
      </c>
      <c r="F246" s="3">
        <v>1977</v>
      </c>
      <c r="G246" s="4" t="s">
        <v>290</v>
      </c>
      <c r="H246" s="5">
        <v>19.108899999999998</v>
      </c>
      <c r="I246" s="5">
        <v>0</v>
      </c>
      <c r="J246" s="200">
        <f t="shared" si="32"/>
        <v>1.91089</v>
      </c>
      <c r="K246" s="151">
        <v>19.108899999999998</v>
      </c>
      <c r="L246" s="151">
        <f t="shared" si="33"/>
        <v>0</v>
      </c>
      <c r="M246" s="3" t="s">
        <v>5</v>
      </c>
      <c r="N246" s="3">
        <v>48</v>
      </c>
    </row>
    <row r="247" spans="1:14" ht="24" x14ac:dyDescent="0.2">
      <c r="A247" s="2" t="s">
        <v>241</v>
      </c>
      <c r="B247" s="1" t="s">
        <v>470</v>
      </c>
      <c r="C247" s="41">
        <v>1</v>
      </c>
      <c r="D247" s="2"/>
      <c r="E247" s="187">
        <v>0.1</v>
      </c>
      <c r="F247" s="3" t="s">
        <v>476</v>
      </c>
      <c r="G247" s="109" t="s">
        <v>475</v>
      </c>
      <c r="H247" s="5">
        <v>154.93709999999999</v>
      </c>
      <c r="I247" s="5">
        <v>0</v>
      </c>
      <c r="J247" s="200">
        <f t="shared" si="32"/>
        <v>15.49371</v>
      </c>
      <c r="K247" s="151">
        <v>154.93709999999999</v>
      </c>
      <c r="L247" s="151">
        <f t="shared" si="33"/>
        <v>0</v>
      </c>
      <c r="M247" s="3" t="s">
        <v>5</v>
      </c>
      <c r="N247" s="3">
        <v>48</v>
      </c>
    </row>
    <row r="248" spans="1:14" x14ac:dyDescent="0.2">
      <c r="A248" s="2" t="s">
        <v>242</v>
      </c>
      <c r="B248" s="1" t="s">
        <v>435</v>
      </c>
      <c r="C248" s="41">
        <v>1</v>
      </c>
      <c r="D248" s="2"/>
      <c r="E248" s="187">
        <v>0.1</v>
      </c>
      <c r="F248" s="3">
        <v>1999</v>
      </c>
      <c r="G248" s="4" t="s">
        <v>436</v>
      </c>
      <c r="H248" s="5">
        <v>5.1593999999999998</v>
      </c>
      <c r="I248" s="5">
        <v>0</v>
      </c>
      <c r="J248" s="200">
        <f t="shared" si="32"/>
        <v>0.51593999999999995</v>
      </c>
      <c r="K248" s="151">
        <v>5.1593999999999998</v>
      </c>
      <c r="L248" s="151">
        <f t="shared" si="33"/>
        <v>0</v>
      </c>
      <c r="M248" s="3" t="s">
        <v>5</v>
      </c>
      <c r="N248" s="3">
        <v>26</v>
      </c>
    </row>
    <row r="249" spans="1:14" x14ac:dyDescent="0.2">
      <c r="A249" s="2" t="s">
        <v>243</v>
      </c>
      <c r="B249" s="1" t="s">
        <v>292</v>
      </c>
      <c r="C249" s="41">
        <v>1</v>
      </c>
      <c r="D249" s="2"/>
      <c r="E249" s="187">
        <v>0.1</v>
      </c>
      <c r="F249" s="3">
        <v>1981</v>
      </c>
      <c r="G249" s="4" t="s">
        <v>464</v>
      </c>
      <c r="H249" s="5">
        <v>103.2914</v>
      </c>
      <c r="I249" s="5">
        <v>0</v>
      </c>
      <c r="J249" s="200">
        <f t="shared" si="32"/>
        <v>10.329140000000001</v>
      </c>
      <c r="K249" s="151">
        <v>103.2914</v>
      </c>
      <c r="L249" s="151">
        <f t="shared" si="33"/>
        <v>0</v>
      </c>
      <c r="M249" s="3" t="s">
        <v>5</v>
      </c>
      <c r="N249" s="3">
        <v>44</v>
      </c>
    </row>
    <row r="250" spans="1:14" x14ac:dyDescent="0.2">
      <c r="A250" s="2" t="s">
        <v>244</v>
      </c>
      <c r="B250" s="1" t="s">
        <v>291</v>
      </c>
      <c r="C250" s="41">
        <v>1</v>
      </c>
      <c r="D250" s="2"/>
      <c r="E250" s="187">
        <v>0.1</v>
      </c>
      <c r="F250" s="3">
        <v>1981</v>
      </c>
      <c r="G250" s="4" t="s">
        <v>465</v>
      </c>
      <c r="H250" s="5">
        <v>80.308999999999997</v>
      </c>
      <c r="I250" s="5">
        <v>0</v>
      </c>
      <c r="J250" s="200">
        <f t="shared" si="32"/>
        <v>8.0309000000000008</v>
      </c>
      <c r="K250" s="151">
        <v>80.308999999999997</v>
      </c>
      <c r="L250" s="151">
        <f t="shared" si="33"/>
        <v>0</v>
      </c>
      <c r="M250" s="3" t="s">
        <v>5</v>
      </c>
      <c r="N250" s="3">
        <v>44</v>
      </c>
    </row>
    <row r="251" spans="1:14" x14ac:dyDescent="0.2">
      <c r="A251" s="2" t="s">
        <v>245</v>
      </c>
      <c r="B251" s="1" t="s">
        <v>293</v>
      </c>
      <c r="C251" s="41">
        <v>1</v>
      </c>
      <c r="D251" s="2"/>
      <c r="E251" s="187">
        <v>0.1</v>
      </c>
      <c r="F251" s="3">
        <v>1981</v>
      </c>
      <c r="G251" s="4" t="s">
        <v>465</v>
      </c>
      <c r="H251" s="5">
        <v>80.308999999999997</v>
      </c>
      <c r="I251" s="5">
        <v>0</v>
      </c>
      <c r="J251" s="200">
        <f t="shared" si="32"/>
        <v>8.0309000000000008</v>
      </c>
      <c r="K251" s="151">
        <v>80.308999999999997</v>
      </c>
      <c r="L251" s="151">
        <f t="shared" si="33"/>
        <v>0</v>
      </c>
      <c r="M251" s="3" t="s">
        <v>5</v>
      </c>
      <c r="N251" s="3">
        <v>44</v>
      </c>
    </row>
    <row r="252" spans="1:14" x14ac:dyDescent="0.2">
      <c r="A252" s="2" t="s">
        <v>246</v>
      </c>
      <c r="B252" s="1" t="s">
        <v>356</v>
      </c>
      <c r="C252" s="41">
        <v>1</v>
      </c>
      <c r="D252" s="2"/>
      <c r="E252" s="187">
        <v>0.1</v>
      </c>
      <c r="F252" s="3">
        <v>2010</v>
      </c>
      <c r="G252" s="4" t="s">
        <v>183</v>
      </c>
      <c r="H252" s="5">
        <v>250</v>
      </c>
      <c r="I252" s="5">
        <v>0</v>
      </c>
      <c r="J252" s="200">
        <f t="shared" si="32"/>
        <v>25</v>
      </c>
      <c r="K252" s="151">
        <v>250</v>
      </c>
      <c r="L252" s="151">
        <f t="shared" si="33"/>
        <v>0</v>
      </c>
      <c r="M252" s="3" t="s">
        <v>5</v>
      </c>
      <c r="N252" s="3">
        <v>15</v>
      </c>
    </row>
    <row r="253" spans="1:14" x14ac:dyDescent="0.2">
      <c r="A253" s="2" t="s">
        <v>266</v>
      </c>
      <c r="B253" s="1" t="s">
        <v>237</v>
      </c>
      <c r="C253" s="41">
        <v>1</v>
      </c>
      <c r="D253" s="2"/>
      <c r="E253" s="187">
        <v>0.1</v>
      </c>
      <c r="F253" s="3">
        <v>2011</v>
      </c>
      <c r="G253" s="4" t="s">
        <v>218</v>
      </c>
      <c r="H253" s="5">
        <v>620</v>
      </c>
      <c r="I253" s="5">
        <v>0</v>
      </c>
      <c r="J253" s="200">
        <f t="shared" si="32"/>
        <v>62</v>
      </c>
      <c r="K253" s="151">
        <v>620</v>
      </c>
      <c r="L253" s="151">
        <f t="shared" si="33"/>
        <v>0</v>
      </c>
      <c r="M253" s="3" t="s">
        <v>5</v>
      </c>
      <c r="N253" s="3">
        <v>14</v>
      </c>
    </row>
    <row r="254" spans="1:14" x14ac:dyDescent="0.2">
      <c r="A254" s="2" t="s">
        <v>267</v>
      </c>
      <c r="B254" s="1" t="s">
        <v>238</v>
      </c>
      <c r="C254" s="41">
        <v>1</v>
      </c>
      <c r="D254" s="2"/>
      <c r="E254" s="187">
        <v>0.1</v>
      </c>
      <c r="F254" s="3">
        <v>2016</v>
      </c>
      <c r="G254" s="4" t="s">
        <v>252</v>
      </c>
      <c r="H254" s="5">
        <v>100</v>
      </c>
      <c r="I254" s="5">
        <v>0</v>
      </c>
      <c r="J254" s="200">
        <f t="shared" si="32"/>
        <v>10</v>
      </c>
      <c r="K254" s="151">
        <v>100</v>
      </c>
      <c r="L254" s="151">
        <f t="shared" si="33"/>
        <v>0</v>
      </c>
      <c r="M254" s="3" t="s">
        <v>5</v>
      </c>
      <c r="N254" s="3">
        <v>9</v>
      </c>
    </row>
    <row r="255" spans="1:14" x14ac:dyDescent="0.2">
      <c r="A255" s="2" t="s">
        <v>268</v>
      </c>
      <c r="B255" s="1" t="s">
        <v>127</v>
      </c>
      <c r="C255" s="41">
        <v>1</v>
      </c>
      <c r="D255" s="2"/>
      <c r="E255" s="187">
        <v>0.1</v>
      </c>
      <c r="F255" s="3" t="s">
        <v>369</v>
      </c>
      <c r="G255" s="4" t="s">
        <v>371</v>
      </c>
      <c r="H255" s="5">
        <v>80</v>
      </c>
      <c r="I255" s="5">
        <v>0</v>
      </c>
      <c r="J255" s="200">
        <f t="shared" si="32"/>
        <v>8</v>
      </c>
      <c r="K255" s="151">
        <v>80</v>
      </c>
      <c r="L255" s="151">
        <f t="shared" si="33"/>
        <v>0</v>
      </c>
      <c r="M255" s="3" t="s">
        <v>5</v>
      </c>
      <c r="N255" s="3">
        <v>20</v>
      </c>
    </row>
    <row r="256" spans="1:14" x14ac:dyDescent="0.2">
      <c r="A256" s="2" t="s">
        <v>670</v>
      </c>
      <c r="B256" s="1" t="s">
        <v>247</v>
      </c>
      <c r="C256" s="41">
        <v>1</v>
      </c>
      <c r="D256" s="2"/>
      <c r="E256" s="187">
        <v>0.1</v>
      </c>
      <c r="F256" s="3">
        <v>2010</v>
      </c>
      <c r="G256" s="109" t="s">
        <v>475</v>
      </c>
      <c r="H256" s="5">
        <v>40</v>
      </c>
      <c r="I256" s="5">
        <v>0</v>
      </c>
      <c r="J256" s="200">
        <f t="shared" si="32"/>
        <v>4</v>
      </c>
      <c r="K256" s="151">
        <v>40</v>
      </c>
      <c r="L256" s="151">
        <f t="shared" si="33"/>
        <v>0</v>
      </c>
      <c r="M256" s="3" t="s">
        <v>5</v>
      </c>
      <c r="N256" s="3">
        <v>15</v>
      </c>
    </row>
    <row r="257" spans="1:14" ht="24" x14ac:dyDescent="0.2">
      <c r="A257" s="2" t="s">
        <v>305</v>
      </c>
      <c r="B257" s="94" t="s">
        <v>287</v>
      </c>
      <c r="C257" s="41">
        <v>1</v>
      </c>
      <c r="D257" s="2"/>
      <c r="E257" s="187">
        <v>0.1</v>
      </c>
      <c r="F257" s="3">
        <v>1978</v>
      </c>
      <c r="G257" s="4" t="s">
        <v>466</v>
      </c>
      <c r="H257" s="5">
        <v>24.139199999999999</v>
      </c>
      <c r="I257" s="5">
        <v>0</v>
      </c>
      <c r="J257" s="200">
        <f t="shared" si="32"/>
        <v>2.4139200000000001</v>
      </c>
      <c r="K257" s="151">
        <v>24.139199999999999</v>
      </c>
      <c r="L257" s="151">
        <f>SUM(H257,-K257)</f>
        <v>0</v>
      </c>
      <c r="M257" s="3" t="s">
        <v>5</v>
      </c>
      <c r="N257" s="3">
        <v>47</v>
      </c>
    </row>
    <row r="258" spans="1:14" s="46" customFormat="1" ht="12" x14ac:dyDescent="0.2">
      <c r="A258" s="3" t="s">
        <v>306</v>
      </c>
      <c r="B258" s="1" t="s">
        <v>638</v>
      </c>
      <c r="C258" s="41">
        <v>1</v>
      </c>
      <c r="D258" s="3"/>
      <c r="E258" s="187">
        <v>0.1</v>
      </c>
      <c r="F258" s="3">
        <v>2024</v>
      </c>
      <c r="G258" s="27" t="s">
        <v>637</v>
      </c>
      <c r="H258" s="5">
        <v>1525.03</v>
      </c>
      <c r="I258" s="5"/>
      <c r="J258" s="200">
        <f t="shared" si="32"/>
        <v>152.50300000000001</v>
      </c>
      <c r="K258" s="151">
        <f t="shared" ref="K258" si="34">PRODUCT(J258,N258)</f>
        <v>152.50300000000001</v>
      </c>
      <c r="L258" s="151">
        <f t="shared" ref="L258" si="35">SUM(H258,-K258)</f>
        <v>1372.527</v>
      </c>
      <c r="M258" s="3" t="s">
        <v>5</v>
      </c>
      <c r="N258" s="3">
        <v>1</v>
      </c>
    </row>
    <row r="259" spans="1:14" s="22" customFormat="1" ht="15" x14ac:dyDescent="0.25">
      <c r="A259" s="45"/>
      <c r="B259" s="66"/>
      <c r="C259" s="79"/>
      <c r="D259" s="45"/>
      <c r="E259" s="187"/>
      <c r="F259" s="45"/>
      <c r="G259" s="68" t="s">
        <v>551</v>
      </c>
      <c r="H259" s="67">
        <f>SUM(H241:H258)</f>
        <v>5045.4761000000008</v>
      </c>
      <c r="I259" s="67">
        <f>SUM(I241:I257)</f>
        <v>0</v>
      </c>
      <c r="J259" s="201"/>
      <c r="K259" s="153">
        <f>SUM(K241:K258)</f>
        <v>3672.9491000000007</v>
      </c>
      <c r="L259" s="153">
        <f>SUM(L241:L258)</f>
        <v>1372.527</v>
      </c>
      <c r="M259" s="45"/>
      <c r="N259" s="21"/>
    </row>
    <row r="260" spans="1:14" ht="15" x14ac:dyDescent="0.25">
      <c r="E260" s="189"/>
    </row>
    <row r="261" spans="1:14" ht="15.75" x14ac:dyDescent="0.25">
      <c r="B261" s="15" t="s">
        <v>656</v>
      </c>
    </row>
    <row r="262" spans="1:14" ht="15.75" x14ac:dyDescent="0.25">
      <c r="B262" s="39" t="s">
        <v>295</v>
      </c>
      <c r="M262" s="13"/>
    </row>
    <row r="263" spans="1:14" x14ac:dyDescent="0.2">
      <c r="A263" s="139" t="s">
        <v>398</v>
      </c>
      <c r="B263" s="129" t="s">
        <v>0</v>
      </c>
      <c r="C263" s="73" t="s">
        <v>1</v>
      </c>
      <c r="D263" s="140" t="s">
        <v>632</v>
      </c>
      <c r="E263" s="188" t="s">
        <v>104</v>
      </c>
      <c r="F263" s="118" t="s">
        <v>103</v>
      </c>
      <c r="G263" s="120" t="s">
        <v>64</v>
      </c>
      <c r="H263" s="93" t="s">
        <v>6</v>
      </c>
      <c r="I263" s="149" t="s">
        <v>516</v>
      </c>
      <c r="J263" s="197" t="s">
        <v>629</v>
      </c>
      <c r="K263" s="156" t="s">
        <v>633</v>
      </c>
      <c r="L263" s="177" t="s">
        <v>3</v>
      </c>
      <c r="M263" s="135" t="s">
        <v>4</v>
      </c>
      <c r="N263" s="21" t="s">
        <v>506</v>
      </c>
    </row>
    <row r="264" spans="1:14" x14ac:dyDescent="0.2">
      <c r="A264" s="2" t="s">
        <v>248</v>
      </c>
      <c r="B264" s="1" t="s">
        <v>296</v>
      </c>
      <c r="C264" s="41">
        <v>1</v>
      </c>
      <c r="D264" s="2"/>
      <c r="E264" s="187">
        <v>0.1</v>
      </c>
      <c r="F264" s="3"/>
      <c r="G264" s="4"/>
      <c r="H264" s="5"/>
      <c r="I264" s="5"/>
      <c r="J264" s="200"/>
      <c r="K264" s="151"/>
      <c r="L264" s="151">
        <v>0</v>
      </c>
      <c r="M264" s="3" t="s">
        <v>5</v>
      </c>
      <c r="N264" s="3"/>
    </row>
    <row r="265" spans="1:14" x14ac:dyDescent="0.2">
      <c r="A265" s="2" t="s">
        <v>249</v>
      </c>
      <c r="B265" s="1" t="s">
        <v>297</v>
      </c>
      <c r="C265" s="41">
        <v>1</v>
      </c>
      <c r="D265" s="2"/>
      <c r="E265" s="187">
        <v>0.1</v>
      </c>
      <c r="F265" s="3"/>
      <c r="G265" s="4"/>
      <c r="H265" s="5"/>
      <c r="I265" s="5"/>
      <c r="J265" s="200"/>
      <c r="K265" s="151"/>
      <c r="L265" s="151">
        <v>0</v>
      </c>
      <c r="M265" s="3" t="s">
        <v>5</v>
      </c>
      <c r="N265" s="3"/>
    </row>
    <row r="266" spans="1:14" x14ac:dyDescent="0.2">
      <c r="A266" s="2" t="s">
        <v>250</v>
      </c>
      <c r="B266" s="1" t="s">
        <v>298</v>
      </c>
      <c r="C266" s="41">
        <v>1</v>
      </c>
      <c r="D266" s="2"/>
      <c r="E266" s="187">
        <v>0.1</v>
      </c>
      <c r="F266" s="3"/>
      <c r="G266" s="4"/>
      <c r="H266" s="5"/>
      <c r="I266" s="5"/>
      <c r="J266" s="200"/>
      <c r="K266" s="151"/>
      <c r="L266" s="151">
        <v>0</v>
      </c>
      <c r="M266" s="3" t="s">
        <v>5</v>
      </c>
      <c r="N266" s="3"/>
    </row>
    <row r="267" spans="1:14" x14ac:dyDescent="0.2">
      <c r="A267" s="2" t="s">
        <v>251</v>
      </c>
      <c r="B267" s="1" t="s">
        <v>302</v>
      </c>
      <c r="C267" s="41">
        <v>1</v>
      </c>
      <c r="D267" s="2"/>
      <c r="E267" s="187">
        <v>0.1</v>
      </c>
      <c r="F267" s="3"/>
      <c r="G267" s="4"/>
      <c r="H267" s="5"/>
      <c r="I267" s="5"/>
      <c r="J267" s="200"/>
      <c r="K267" s="151"/>
      <c r="L267" s="151">
        <v>0</v>
      </c>
      <c r="M267" s="3" t="s">
        <v>5</v>
      </c>
      <c r="N267" s="3"/>
    </row>
    <row r="269" spans="1:14" ht="15.75" x14ac:dyDescent="0.25">
      <c r="B269" s="15" t="s">
        <v>672</v>
      </c>
      <c r="G269" s="141"/>
    </row>
    <row r="270" spans="1:14" ht="15.75" x14ac:dyDescent="0.25">
      <c r="B270" s="39" t="s">
        <v>299</v>
      </c>
    </row>
    <row r="271" spans="1:14" x14ac:dyDescent="0.2">
      <c r="A271" s="139" t="s">
        <v>398</v>
      </c>
      <c r="B271" s="129" t="s">
        <v>0</v>
      </c>
      <c r="C271" s="73" t="s">
        <v>1</v>
      </c>
      <c r="D271" s="140" t="s">
        <v>632</v>
      </c>
      <c r="E271" s="188" t="s">
        <v>104</v>
      </c>
      <c r="F271" s="118" t="s">
        <v>103</v>
      </c>
      <c r="G271" s="120" t="s">
        <v>64</v>
      </c>
      <c r="H271" s="93" t="s">
        <v>6</v>
      </c>
      <c r="I271" s="149" t="s">
        <v>516</v>
      </c>
      <c r="J271" s="197" t="s">
        <v>629</v>
      </c>
      <c r="K271" s="156" t="s">
        <v>633</v>
      </c>
      <c r="L271" s="177" t="s">
        <v>3</v>
      </c>
      <c r="M271" s="135" t="s">
        <v>4</v>
      </c>
      <c r="N271" s="21" t="s">
        <v>506</v>
      </c>
    </row>
    <row r="272" spans="1:14" ht="36" x14ac:dyDescent="0.2">
      <c r="A272" s="2" t="s">
        <v>307</v>
      </c>
      <c r="B272" s="1" t="s">
        <v>378</v>
      </c>
      <c r="C272" s="41">
        <v>1</v>
      </c>
      <c r="D272" s="2"/>
      <c r="E272" s="187">
        <v>0.1</v>
      </c>
      <c r="F272" s="3">
        <v>1999</v>
      </c>
      <c r="G272" s="4" t="s">
        <v>467</v>
      </c>
      <c r="H272" s="5">
        <v>151.45099999999999</v>
      </c>
      <c r="I272" s="5">
        <v>0</v>
      </c>
      <c r="J272" s="200">
        <f t="shared" ref="J272:J287" si="36">PRODUCT(H272,E272)</f>
        <v>15.145099999999999</v>
      </c>
      <c r="K272" s="151">
        <v>151.45099999999999</v>
      </c>
      <c r="L272" s="151">
        <f t="shared" ref="L272:L287" si="37">SUM(H272,-K272)</f>
        <v>0</v>
      </c>
      <c r="M272" s="3" t="s">
        <v>5</v>
      </c>
      <c r="N272" s="3">
        <v>26</v>
      </c>
    </row>
    <row r="273" spans="1:14" x14ac:dyDescent="0.2">
      <c r="A273" s="2" t="s">
        <v>308</v>
      </c>
      <c r="B273" s="1" t="s">
        <v>379</v>
      </c>
      <c r="C273" s="41">
        <v>1</v>
      </c>
      <c r="D273" s="2"/>
      <c r="E273" s="187">
        <v>0.1</v>
      </c>
      <c r="F273" s="3">
        <v>1996</v>
      </c>
      <c r="G273" s="4" t="s">
        <v>258</v>
      </c>
      <c r="H273" s="5">
        <v>1487.396</v>
      </c>
      <c r="I273" s="5">
        <v>0</v>
      </c>
      <c r="J273" s="200">
        <f t="shared" si="36"/>
        <v>148.7396</v>
      </c>
      <c r="K273" s="151">
        <v>1487.396</v>
      </c>
      <c r="L273" s="151">
        <f t="shared" si="37"/>
        <v>0</v>
      </c>
      <c r="M273" s="3" t="s">
        <v>5</v>
      </c>
      <c r="N273" s="3">
        <v>29</v>
      </c>
    </row>
    <row r="274" spans="1:14" x14ac:dyDescent="0.2">
      <c r="A274" s="2" t="s">
        <v>309</v>
      </c>
      <c r="B274" s="1" t="s">
        <v>428</v>
      </c>
      <c r="C274" s="41">
        <v>1</v>
      </c>
      <c r="D274" s="2"/>
      <c r="E274" s="187">
        <v>0.1</v>
      </c>
      <c r="F274" s="3">
        <v>1981</v>
      </c>
      <c r="G274" s="4" t="s">
        <v>303</v>
      </c>
      <c r="H274" s="5">
        <v>193.1549</v>
      </c>
      <c r="I274" s="5">
        <v>0</v>
      </c>
      <c r="J274" s="200">
        <f t="shared" si="36"/>
        <v>19.31549</v>
      </c>
      <c r="K274" s="151">
        <v>193.1549</v>
      </c>
      <c r="L274" s="151">
        <f t="shared" si="37"/>
        <v>0</v>
      </c>
      <c r="M274" s="3" t="s">
        <v>5</v>
      </c>
      <c r="N274" s="3">
        <v>44</v>
      </c>
    </row>
    <row r="275" spans="1:14" ht="24" x14ac:dyDescent="0.2">
      <c r="A275" s="2" t="s">
        <v>310</v>
      </c>
      <c r="B275" s="1" t="s">
        <v>380</v>
      </c>
      <c r="C275" s="41">
        <v>1</v>
      </c>
      <c r="D275" s="2"/>
      <c r="E275" s="187">
        <v>0.1</v>
      </c>
      <c r="F275" s="3">
        <v>1978</v>
      </c>
      <c r="G275" s="4" t="s">
        <v>303</v>
      </c>
      <c r="H275" s="5">
        <v>25.822800000000001</v>
      </c>
      <c r="I275" s="5">
        <v>0</v>
      </c>
      <c r="J275" s="200">
        <f t="shared" si="36"/>
        <v>2.5822800000000004</v>
      </c>
      <c r="K275" s="151">
        <v>25.822800000000001</v>
      </c>
      <c r="L275" s="151">
        <f t="shared" si="37"/>
        <v>0</v>
      </c>
      <c r="M275" s="3" t="s">
        <v>5</v>
      </c>
      <c r="N275" s="3">
        <v>47</v>
      </c>
    </row>
    <row r="276" spans="1:14" x14ac:dyDescent="0.2">
      <c r="A276" s="2" t="s">
        <v>311</v>
      </c>
      <c r="B276" s="1" t="s">
        <v>127</v>
      </c>
      <c r="C276" s="41">
        <v>1</v>
      </c>
      <c r="D276" s="2"/>
      <c r="E276" s="187">
        <v>0.1</v>
      </c>
      <c r="F276" s="3" t="s">
        <v>369</v>
      </c>
      <c r="G276" s="4" t="s">
        <v>370</v>
      </c>
      <c r="H276" s="5">
        <v>80</v>
      </c>
      <c r="I276" s="5">
        <v>0</v>
      </c>
      <c r="J276" s="200">
        <f t="shared" si="36"/>
        <v>8</v>
      </c>
      <c r="K276" s="151">
        <v>80</v>
      </c>
      <c r="L276" s="151">
        <f t="shared" si="37"/>
        <v>0</v>
      </c>
      <c r="M276" s="3" t="s">
        <v>5</v>
      </c>
      <c r="N276" s="3">
        <v>19</v>
      </c>
    </row>
    <row r="277" spans="1:14" x14ac:dyDescent="0.2">
      <c r="A277" s="2" t="s">
        <v>312</v>
      </c>
      <c r="B277" s="1" t="s">
        <v>381</v>
      </c>
      <c r="C277" s="41">
        <v>1</v>
      </c>
      <c r="D277" s="2"/>
      <c r="E277" s="187">
        <v>0.1</v>
      </c>
      <c r="F277" s="3">
        <v>2011</v>
      </c>
      <c r="G277" s="4" t="s">
        <v>256</v>
      </c>
      <c r="H277" s="5">
        <v>620</v>
      </c>
      <c r="I277" s="5">
        <v>0</v>
      </c>
      <c r="J277" s="200">
        <f t="shared" si="36"/>
        <v>62</v>
      </c>
      <c r="K277" s="151">
        <v>620</v>
      </c>
      <c r="L277" s="151">
        <f t="shared" si="37"/>
        <v>0</v>
      </c>
      <c r="M277" s="3" t="s">
        <v>5</v>
      </c>
      <c r="N277" s="3">
        <v>14</v>
      </c>
    </row>
    <row r="278" spans="1:14" x14ac:dyDescent="0.2">
      <c r="A278" s="2" t="s">
        <v>673</v>
      </c>
      <c r="B278" s="1" t="s">
        <v>269</v>
      </c>
      <c r="C278" s="41">
        <v>1</v>
      </c>
      <c r="D278" s="2"/>
      <c r="E278" s="187">
        <v>0.25</v>
      </c>
      <c r="F278" s="3">
        <v>2010</v>
      </c>
      <c r="G278" s="109" t="s">
        <v>475</v>
      </c>
      <c r="H278" s="5">
        <v>40</v>
      </c>
      <c r="I278" s="5">
        <v>0</v>
      </c>
      <c r="J278" s="200">
        <f t="shared" si="36"/>
        <v>10</v>
      </c>
      <c r="K278" s="151">
        <v>40</v>
      </c>
      <c r="L278" s="151">
        <f t="shared" si="37"/>
        <v>0</v>
      </c>
      <c r="M278" s="3" t="s">
        <v>5</v>
      </c>
      <c r="N278" s="3">
        <v>15</v>
      </c>
    </row>
    <row r="279" spans="1:14" x14ac:dyDescent="0.2">
      <c r="A279" s="2" t="s">
        <v>313</v>
      </c>
      <c r="B279" s="1" t="s">
        <v>356</v>
      </c>
      <c r="C279" s="41">
        <v>1</v>
      </c>
      <c r="D279" s="2"/>
      <c r="E279" s="187">
        <v>0.1</v>
      </c>
      <c r="F279" s="3">
        <v>2010</v>
      </c>
      <c r="G279" s="4" t="s">
        <v>183</v>
      </c>
      <c r="H279" s="5">
        <v>250</v>
      </c>
      <c r="I279" s="5">
        <v>0</v>
      </c>
      <c r="J279" s="200">
        <f t="shared" si="36"/>
        <v>25</v>
      </c>
      <c r="K279" s="151">
        <v>250</v>
      </c>
      <c r="L279" s="151">
        <f t="shared" si="37"/>
        <v>0</v>
      </c>
      <c r="M279" s="3" t="s">
        <v>5</v>
      </c>
      <c r="N279" s="3">
        <v>15</v>
      </c>
    </row>
    <row r="280" spans="1:14" ht="24" x14ac:dyDescent="0.2">
      <c r="A280" s="2" t="s">
        <v>314</v>
      </c>
      <c r="B280" s="1" t="s">
        <v>432</v>
      </c>
      <c r="C280" s="41">
        <v>1</v>
      </c>
      <c r="D280" s="2"/>
      <c r="E280" s="187">
        <v>0.1</v>
      </c>
      <c r="F280" s="3">
        <v>1981</v>
      </c>
      <c r="G280" s="4" t="s">
        <v>464</v>
      </c>
      <c r="H280" s="5">
        <v>205.0334</v>
      </c>
      <c r="I280" s="5">
        <v>0</v>
      </c>
      <c r="J280" s="200">
        <f t="shared" si="36"/>
        <v>20.503340000000001</v>
      </c>
      <c r="K280" s="151">
        <v>205.0334</v>
      </c>
      <c r="L280" s="151">
        <f t="shared" si="37"/>
        <v>0</v>
      </c>
      <c r="M280" s="3" t="s">
        <v>5</v>
      </c>
      <c r="N280" s="3">
        <v>44</v>
      </c>
    </row>
    <row r="281" spans="1:14" x14ac:dyDescent="0.2">
      <c r="A281" s="2" t="s">
        <v>315</v>
      </c>
      <c r="B281" s="1" t="s">
        <v>382</v>
      </c>
      <c r="C281" s="41">
        <v>1</v>
      </c>
      <c r="D281" s="2"/>
      <c r="E281" s="187">
        <v>0.1</v>
      </c>
      <c r="F281" s="3"/>
      <c r="G281" s="4"/>
      <c r="H281" s="5"/>
      <c r="I281" s="5"/>
      <c r="J281" s="200">
        <f t="shared" si="36"/>
        <v>0.1</v>
      </c>
      <c r="K281" s="151"/>
      <c r="L281" s="151">
        <f t="shared" si="37"/>
        <v>0</v>
      </c>
      <c r="M281" s="3" t="s">
        <v>5</v>
      </c>
      <c r="N281" s="3"/>
    </row>
    <row r="282" spans="1:14" x14ac:dyDescent="0.2">
      <c r="A282" s="2" t="s">
        <v>316</v>
      </c>
      <c r="B282" s="1" t="s">
        <v>239</v>
      </c>
      <c r="C282" s="41">
        <v>1</v>
      </c>
      <c r="D282" s="2"/>
      <c r="E282" s="187">
        <v>0.1</v>
      </c>
      <c r="F282" s="3">
        <v>2015</v>
      </c>
      <c r="G282" s="4" t="s">
        <v>479</v>
      </c>
      <c r="H282" s="5">
        <v>1050</v>
      </c>
      <c r="I282" s="5">
        <v>105</v>
      </c>
      <c r="J282" s="200">
        <f t="shared" si="36"/>
        <v>105</v>
      </c>
      <c r="K282" s="151">
        <f t="shared" ref="K282" si="38">PRODUCT(J282,N282)</f>
        <v>1050</v>
      </c>
      <c r="L282" s="151">
        <f t="shared" si="37"/>
        <v>0</v>
      </c>
      <c r="M282" s="3" t="s">
        <v>5</v>
      </c>
      <c r="N282" s="3">
        <v>10</v>
      </c>
    </row>
    <row r="283" spans="1:14" ht="24" x14ac:dyDescent="0.2">
      <c r="A283" s="2" t="s">
        <v>317</v>
      </c>
      <c r="B283" s="94" t="s">
        <v>287</v>
      </c>
      <c r="C283" s="41">
        <v>1</v>
      </c>
      <c r="D283" s="2"/>
      <c r="E283" s="187">
        <v>0.1</v>
      </c>
      <c r="F283" s="3">
        <v>1978</v>
      </c>
      <c r="G283" s="4" t="s">
        <v>468</v>
      </c>
      <c r="H283" s="5">
        <v>24.139199999999999</v>
      </c>
      <c r="I283" s="5">
        <v>0</v>
      </c>
      <c r="J283" s="200">
        <f t="shared" si="36"/>
        <v>2.4139200000000001</v>
      </c>
      <c r="K283" s="151">
        <v>24.139199999999999</v>
      </c>
      <c r="L283" s="151">
        <f t="shared" si="37"/>
        <v>0</v>
      </c>
      <c r="M283" s="3" t="s">
        <v>5</v>
      </c>
      <c r="N283" s="3">
        <v>47</v>
      </c>
    </row>
    <row r="284" spans="1:14" x14ac:dyDescent="0.2">
      <c r="A284" s="2" t="s">
        <v>318</v>
      </c>
      <c r="B284" s="94" t="s">
        <v>471</v>
      </c>
      <c r="C284" s="41">
        <v>1</v>
      </c>
      <c r="D284" s="2"/>
      <c r="E284" s="187">
        <v>0.1</v>
      </c>
      <c r="F284" s="3">
        <v>1977</v>
      </c>
      <c r="G284" s="109"/>
      <c r="H284" s="5"/>
      <c r="I284" s="5"/>
      <c r="J284" s="200">
        <f t="shared" si="36"/>
        <v>0.1</v>
      </c>
      <c r="K284" s="151"/>
      <c r="L284" s="151">
        <f t="shared" si="37"/>
        <v>0</v>
      </c>
      <c r="M284" s="3" t="s">
        <v>5</v>
      </c>
      <c r="N284" s="3">
        <v>48</v>
      </c>
    </row>
    <row r="285" spans="1:14" x14ac:dyDescent="0.2">
      <c r="A285" s="3" t="s">
        <v>319</v>
      </c>
      <c r="B285" s="94" t="s">
        <v>593</v>
      </c>
      <c r="C285" s="41">
        <v>1</v>
      </c>
      <c r="D285" s="2"/>
      <c r="E285" s="187">
        <v>0.1</v>
      </c>
      <c r="F285" s="3">
        <v>2022</v>
      </c>
      <c r="G285" s="4" t="s">
        <v>603</v>
      </c>
      <c r="H285" s="5">
        <v>629</v>
      </c>
      <c r="I285" s="5"/>
      <c r="J285" s="200">
        <f t="shared" si="36"/>
        <v>62.900000000000006</v>
      </c>
      <c r="K285" s="151">
        <f t="shared" ref="K285:K287" si="39">PRODUCT(J285,N285)</f>
        <v>125.80000000000001</v>
      </c>
      <c r="L285" s="151">
        <f t="shared" si="37"/>
        <v>503.2</v>
      </c>
      <c r="M285" s="3" t="s">
        <v>5</v>
      </c>
      <c r="N285" s="3">
        <v>2</v>
      </c>
    </row>
    <row r="286" spans="1:14" x14ac:dyDescent="0.2">
      <c r="A286" s="3" t="s">
        <v>592</v>
      </c>
      <c r="B286" s="94" t="s">
        <v>594</v>
      </c>
      <c r="C286" s="41">
        <v>1</v>
      </c>
      <c r="D286" s="2"/>
      <c r="E286" s="187">
        <v>0.25</v>
      </c>
      <c r="F286" s="3">
        <v>2022</v>
      </c>
      <c r="G286" s="4" t="s">
        <v>603</v>
      </c>
      <c r="H286" s="5">
        <v>159</v>
      </c>
      <c r="I286" s="5"/>
      <c r="J286" s="200">
        <f t="shared" si="36"/>
        <v>39.75</v>
      </c>
      <c r="K286" s="151">
        <f t="shared" si="39"/>
        <v>79.5</v>
      </c>
      <c r="L286" s="151">
        <f t="shared" si="37"/>
        <v>79.5</v>
      </c>
      <c r="M286" s="3" t="s">
        <v>5</v>
      </c>
      <c r="N286" s="3">
        <v>2</v>
      </c>
    </row>
    <row r="287" spans="1:14" x14ac:dyDescent="0.2">
      <c r="A287" s="3" t="s">
        <v>595</v>
      </c>
      <c r="B287" s="94" t="s">
        <v>596</v>
      </c>
      <c r="C287" s="41">
        <v>1</v>
      </c>
      <c r="D287" s="2"/>
      <c r="E287" s="187">
        <v>0.25</v>
      </c>
      <c r="F287" s="3">
        <v>2022</v>
      </c>
      <c r="G287" s="4" t="s">
        <v>603</v>
      </c>
      <c r="H287" s="5">
        <v>149</v>
      </c>
      <c r="I287" s="5"/>
      <c r="J287" s="200">
        <f t="shared" si="36"/>
        <v>37.25</v>
      </c>
      <c r="K287" s="151">
        <f t="shared" si="39"/>
        <v>74.5</v>
      </c>
      <c r="L287" s="151">
        <f t="shared" si="37"/>
        <v>74.5</v>
      </c>
      <c r="M287" s="3" t="s">
        <v>5</v>
      </c>
      <c r="N287" s="3">
        <v>2</v>
      </c>
    </row>
    <row r="288" spans="1:14" s="22" customFormat="1" ht="15" x14ac:dyDescent="0.25">
      <c r="A288" s="79"/>
      <c r="B288" s="79"/>
      <c r="C288" s="79"/>
      <c r="D288" s="45"/>
      <c r="E288" s="187"/>
      <c r="F288" s="45"/>
      <c r="G288" s="68" t="s">
        <v>551</v>
      </c>
      <c r="H288" s="67">
        <f>SUM(H272:H287)</f>
        <v>5063.9972999999991</v>
      </c>
      <c r="I288" s="67">
        <f>SUM(I272:I284)</f>
        <v>105</v>
      </c>
      <c r="J288" s="201"/>
      <c r="K288" s="153">
        <f>SUM(K272:K287)</f>
        <v>4406.7972999999993</v>
      </c>
      <c r="L288" s="153">
        <f>SUM(L272:L287)</f>
        <v>657.2</v>
      </c>
      <c r="M288" s="45"/>
      <c r="N288" s="21"/>
    </row>
    <row r="289" spans="1:14" ht="15" x14ac:dyDescent="0.25">
      <c r="B289" s="42"/>
      <c r="E289" s="189"/>
      <c r="G289" s="43"/>
    </row>
    <row r="290" spans="1:14" ht="15.75" x14ac:dyDescent="0.25">
      <c r="B290" s="15" t="s">
        <v>674</v>
      </c>
    </row>
    <row r="291" spans="1:14" ht="15.75" x14ac:dyDescent="0.25">
      <c r="B291" s="39" t="s">
        <v>300</v>
      </c>
    </row>
    <row r="292" spans="1:14" x14ac:dyDescent="0.2">
      <c r="A292" s="139" t="s">
        <v>398</v>
      </c>
      <c r="B292" s="129" t="s">
        <v>0</v>
      </c>
      <c r="C292" s="73" t="s">
        <v>1</v>
      </c>
      <c r="D292" s="140" t="s">
        <v>632</v>
      </c>
      <c r="E292" s="188" t="s">
        <v>104</v>
      </c>
      <c r="F292" s="118" t="s">
        <v>103</v>
      </c>
      <c r="G292" s="120" t="s">
        <v>64</v>
      </c>
      <c r="H292" s="93" t="s">
        <v>6</v>
      </c>
      <c r="I292" s="149" t="s">
        <v>516</v>
      </c>
      <c r="J292" s="197" t="s">
        <v>629</v>
      </c>
      <c r="K292" s="156" t="s">
        <v>633</v>
      </c>
      <c r="L292" s="177" t="s">
        <v>3</v>
      </c>
      <c r="M292" s="135" t="s">
        <v>4</v>
      </c>
      <c r="N292" s="21" t="s">
        <v>506</v>
      </c>
    </row>
    <row r="293" spans="1:14" ht="24" x14ac:dyDescent="0.2">
      <c r="A293" s="2" t="s">
        <v>320</v>
      </c>
      <c r="B293" s="1" t="s">
        <v>272</v>
      </c>
      <c r="C293" s="41">
        <v>1</v>
      </c>
      <c r="D293" s="2"/>
      <c r="E293" s="187">
        <v>0.1</v>
      </c>
      <c r="F293" s="3" t="s">
        <v>329</v>
      </c>
      <c r="G293" s="4"/>
      <c r="H293" s="5">
        <v>25.822800000000001</v>
      </c>
      <c r="I293" s="5">
        <v>0</v>
      </c>
      <c r="J293" s="200">
        <f t="shared" ref="J293:J299" si="40">PRODUCT(H293,E293)</f>
        <v>2.5822800000000004</v>
      </c>
      <c r="K293" s="151">
        <v>25.822800000000001</v>
      </c>
      <c r="L293" s="151">
        <v>0</v>
      </c>
      <c r="M293" s="3" t="s">
        <v>5</v>
      </c>
      <c r="N293" s="3">
        <v>55</v>
      </c>
    </row>
    <row r="294" spans="1:14" ht="24" x14ac:dyDescent="0.2">
      <c r="A294" s="2" t="s">
        <v>321</v>
      </c>
      <c r="B294" s="1" t="s">
        <v>273</v>
      </c>
      <c r="C294" s="41">
        <v>1</v>
      </c>
      <c r="D294" s="2"/>
      <c r="E294" s="187">
        <v>0.1</v>
      </c>
      <c r="F294" s="3" t="s">
        <v>329</v>
      </c>
      <c r="G294" s="4"/>
      <c r="H294" s="5">
        <v>10.3291</v>
      </c>
      <c r="I294" s="5">
        <v>0</v>
      </c>
      <c r="J294" s="200">
        <f t="shared" si="40"/>
        <v>1.03291</v>
      </c>
      <c r="K294" s="151">
        <v>10.3291</v>
      </c>
      <c r="L294" s="151">
        <v>0</v>
      </c>
      <c r="M294" s="3" t="s">
        <v>5</v>
      </c>
      <c r="N294" s="3">
        <v>55</v>
      </c>
    </row>
    <row r="295" spans="1:14" ht="24" x14ac:dyDescent="0.2">
      <c r="A295" s="2" t="s">
        <v>322</v>
      </c>
      <c r="B295" s="1" t="s">
        <v>276</v>
      </c>
      <c r="C295" s="41">
        <v>1</v>
      </c>
      <c r="D295" s="2"/>
      <c r="E295" s="187">
        <v>0.1</v>
      </c>
      <c r="F295" s="3" t="s">
        <v>329</v>
      </c>
      <c r="G295" s="4"/>
      <c r="H295" s="5">
        <v>25.822800000000001</v>
      </c>
      <c r="I295" s="5">
        <v>0</v>
      </c>
      <c r="J295" s="200">
        <f t="shared" si="40"/>
        <v>2.5822800000000004</v>
      </c>
      <c r="K295" s="151">
        <v>25.822800000000001</v>
      </c>
      <c r="L295" s="151">
        <v>0</v>
      </c>
      <c r="M295" s="3" t="s">
        <v>5</v>
      </c>
      <c r="N295" s="3">
        <v>55</v>
      </c>
    </row>
    <row r="296" spans="1:14" ht="24" x14ac:dyDescent="0.2">
      <c r="A296" s="2" t="s">
        <v>323</v>
      </c>
      <c r="B296" s="1" t="s">
        <v>276</v>
      </c>
      <c r="C296" s="41">
        <v>1</v>
      </c>
      <c r="D296" s="2"/>
      <c r="E296" s="187">
        <v>0.1</v>
      </c>
      <c r="F296" s="3" t="s">
        <v>329</v>
      </c>
      <c r="G296" s="4"/>
      <c r="H296" s="5">
        <v>25.822800000000001</v>
      </c>
      <c r="I296" s="5">
        <v>0</v>
      </c>
      <c r="J296" s="200">
        <f t="shared" si="40"/>
        <v>2.5822800000000004</v>
      </c>
      <c r="K296" s="151">
        <v>25.822800000000001</v>
      </c>
      <c r="L296" s="151">
        <v>0</v>
      </c>
      <c r="M296" s="3" t="s">
        <v>5</v>
      </c>
      <c r="N296" s="3">
        <v>55</v>
      </c>
    </row>
    <row r="297" spans="1:14" ht="24" x14ac:dyDescent="0.2">
      <c r="A297" s="2" t="s">
        <v>324</v>
      </c>
      <c r="B297" s="1" t="s">
        <v>383</v>
      </c>
      <c r="C297" s="41">
        <v>1</v>
      </c>
      <c r="D297" s="2"/>
      <c r="E297" s="187">
        <v>0.1</v>
      </c>
      <c r="F297" s="3">
        <v>1977</v>
      </c>
      <c r="G297" s="4" t="s">
        <v>505</v>
      </c>
      <c r="H297" s="5">
        <v>102.72329999999999</v>
      </c>
      <c r="I297" s="5">
        <v>0</v>
      </c>
      <c r="J297" s="200">
        <f t="shared" si="40"/>
        <v>10.27233</v>
      </c>
      <c r="K297" s="151">
        <v>102.72329999999999</v>
      </c>
      <c r="L297" s="151">
        <v>0</v>
      </c>
      <c r="M297" s="3" t="s">
        <v>5</v>
      </c>
      <c r="N297" s="3">
        <v>48</v>
      </c>
    </row>
    <row r="298" spans="1:14" s="57" customFormat="1" ht="24" x14ac:dyDescent="0.2">
      <c r="A298" s="2" t="s">
        <v>325</v>
      </c>
      <c r="B298" s="1" t="s">
        <v>275</v>
      </c>
      <c r="C298" s="1">
        <v>1</v>
      </c>
      <c r="D298" s="110"/>
      <c r="E298" s="187">
        <v>0.1</v>
      </c>
      <c r="F298" s="100" t="s">
        <v>329</v>
      </c>
      <c r="G298" s="4"/>
      <c r="H298" s="111">
        <v>77.468500000000006</v>
      </c>
      <c r="I298" s="111">
        <v>0</v>
      </c>
      <c r="J298" s="200">
        <f t="shared" si="40"/>
        <v>7.7468500000000011</v>
      </c>
      <c r="K298" s="158">
        <v>77.468500000000006</v>
      </c>
      <c r="L298" s="158">
        <v>0</v>
      </c>
      <c r="M298" s="100" t="s">
        <v>5</v>
      </c>
      <c r="N298" s="100">
        <v>55</v>
      </c>
    </row>
    <row r="299" spans="1:14" x14ac:dyDescent="0.2">
      <c r="A299" s="2" t="s">
        <v>326</v>
      </c>
      <c r="B299" s="1" t="s">
        <v>274</v>
      </c>
      <c r="C299" s="41">
        <v>1</v>
      </c>
      <c r="D299" s="2"/>
      <c r="E299" s="187">
        <v>0.1</v>
      </c>
      <c r="F299" s="3" t="s">
        <v>329</v>
      </c>
      <c r="G299" s="4"/>
      <c r="H299" s="5">
        <v>15.4937</v>
      </c>
      <c r="I299" s="5">
        <v>0</v>
      </c>
      <c r="J299" s="200">
        <f t="shared" si="40"/>
        <v>1.5493700000000001</v>
      </c>
      <c r="K299" s="151">
        <v>15.4937</v>
      </c>
      <c r="L299" s="151">
        <v>0</v>
      </c>
      <c r="M299" s="3" t="s">
        <v>5</v>
      </c>
      <c r="N299" s="3">
        <v>55</v>
      </c>
    </row>
    <row r="300" spans="1:14" ht="24" x14ac:dyDescent="0.2">
      <c r="A300" s="2" t="s">
        <v>675</v>
      </c>
      <c r="B300" s="1" t="s">
        <v>433</v>
      </c>
      <c r="C300" s="41">
        <v>1</v>
      </c>
      <c r="D300" s="2"/>
      <c r="E300" s="187">
        <v>0.1</v>
      </c>
      <c r="F300" s="3">
        <v>1978</v>
      </c>
      <c r="G300" s="27" t="s">
        <v>498</v>
      </c>
      <c r="H300" s="5"/>
      <c r="I300" s="5"/>
      <c r="J300" s="200"/>
      <c r="K300" s="151"/>
      <c r="L300" s="151">
        <v>0</v>
      </c>
      <c r="M300" s="3" t="s">
        <v>5</v>
      </c>
      <c r="N300" s="3">
        <v>47</v>
      </c>
    </row>
    <row r="301" spans="1:14" s="46" customFormat="1" ht="12" x14ac:dyDescent="0.2">
      <c r="A301" s="28" t="s">
        <v>327</v>
      </c>
      <c r="B301" s="1" t="s">
        <v>641</v>
      </c>
      <c r="C301" s="41">
        <v>1</v>
      </c>
      <c r="D301" s="3"/>
      <c r="E301" s="183">
        <v>0.1</v>
      </c>
      <c r="F301" s="3">
        <v>2024</v>
      </c>
      <c r="G301" s="4" t="s">
        <v>642</v>
      </c>
      <c r="H301" s="5">
        <v>453.14</v>
      </c>
      <c r="I301" s="5">
        <v>63.44</v>
      </c>
      <c r="J301" s="199">
        <f t="shared" ref="J301" si="41">PRODUCT(H301,E301)</f>
        <v>45.314</v>
      </c>
      <c r="K301" s="151">
        <f t="shared" ref="K301" si="42">PRODUCT(J301,N301)</f>
        <v>45.314</v>
      </c>
      <c r="L301" s="152">
        <f t="shared" ref="L301" si="43">SUM(H301,-K301)</f>
        <v>407.82599999999996</v>
      </c>
      <c r="M301" s="3" t="s">
        <v>5</v>
      </c>
      <c r="N301" s="3">
        <v>1</v>
      </c>
    </row>
    <row r="302" spans="1:14" x14ac:dyDescent="0.2">
      <c r="A302" s="2"/>
      <c r="B302" s="1"/>
      <c r="C302" s="41"/>
      <c r="D302" s="2"/>
      <c r="E302" s="187"/>
      <c r="F302" s="3"/>
      <c r="G302" s="27"/>
      <c r="H302" s="5"/>
      <c r="I302" s="5"/>
      <c r="J302" s="200"/>
      <c r="K302" s="151"/>
      <c r="L302" s="151"/>
      <c r="M302" s="3"/>
      <c r="N302" s="3"/>
    </row>
    <row r="303" spans="1:14" s="22" customFormat="1" ht="15" x14ac:dyDescent="0.25">
      <c r="A303" s="45"/>
      <c r="B303" s="66"/>
      <c r="C303" s="79"/>
      <c r="D303" s="45"/>
      <c r="E303" s="187"/>
      <c r="F303" s="45"/>
      <c r="G303" s="77" t="s">
        <v>551</v>
      </c>
      <c r="H303" s="67">
        <f>SUM(H293:H302)</f>
        <v>736.62300000000005</v>
      </c>
      <c r="I303" s="67">
        <f>SUM(I293:I300)</f>
        <v>0</v>
      </c>
      <c r="J303" s="200"/>
      <c r="K303" s="153">
        <f>SUM(K293:K302)</f>
        <v>328.79700000000003</v>
      </c>
      <c r="L303" s="153">
        <f>SUM(L293:L302)</f>
        <v>407.82599999999996</v>
      </c>
      <c r="M303" s="45"/>
      <c r="N303" s="21"/>
    </row>
    <row r="304" spans="1:14" ht="15" x14ac:dyDescent="0.25">
      <c r="E304" s="189"/>
      <c r="G304" s="9"/>
    </row>
    <row r="305" spans="1:14" ht="15.75" x14ac:dyDescent="0.25">
      <c r="B305" s="15" t="s">
        <v>656</v>
      </c>
      <c r="K305" s="170"/>
      <c r="L305" s="203"/>
    </row>
    <row r="306" spans="1:14" ht="15.75" x14ac:dyDescent="0.25">
      <c r="B306" s="39" t="s">
        <v>301</v>
      </c>
      <c r="J306" s="225"/>
    </row>
    <row r="307" spans="1:14" x14ac:dyDescent="0.2">
      <c r="A307" s="139" t="s">
        <v>398</v>
      </c>
      <c r="B307" s="129" t="s">
        <v>0</v>
      </c>
      <c r="C307" s="73" t="s">
        <v>1</v>
      </c>
      <c r="D307" s="140" t="s">
        <v>632</v>
      </c>
      <c r="E307" s="188" t="s">
        <v>104</v>
      </c>
      <c r="F307" s="118" t="s">
        <v>103</v>
      </c>
      <c r="G307" s="120" t="s">
        <v>64</v>
      </c>
      <c r="H307" s="93" t="s">
        <v>6</v>
      </c>
      <c r="I307" s="149" t="s">
        <v>516</v>
      </c>
      <c r="J307" s="197" t="s">
        <v>629</v>
      </c>
      <c r="K307" s="156" t="s">
        <v>633</v>
      </c>
      <c r="L307" s="177" t="s">
        <v>3</v>
      </c>
      <c r="M307" s="135" t="s">
        <v>4</v>
      </c>
      <c r="N307" s="21" t="s">
        <v>506</v>
      </c>
    </row>
    <row r="308" spans="1:14" x14ac:dyDescent="0.2">
      <c r="A308" s="2" t="s">
        <v>331</v>
      </c>
      <c r="B308" s="1" t="s">
        <v>277</v>
      </c>
      <c r="C308" s="41">
        <v>1</v>
      </c>
      <c r="D308" s="2"/>
      <c r="E308" s="187">
        <v>0.1</v>
      </c>
      <c r="F308" s="3">
        <v>2010</v>
      </c>
      <c r="G308" s="4" t="s">
        <v>236</v>
      </c>
      <c r="H308" s="5">
        <v>900</v>
      </c>
      <c r="I308" s="5">
        <v>0</v>
      </c>
      <c r="J308" s="200">
        <f t="shared" ref="J308:J321" si="44">PRODUCT(H308,E308)</f>
        <v>90</v>
      </c>
      <c r="K308" s="151">
        <v>900</v>
      </c>
      <c r="L308" s="151">
        <f>SUM(H308,-K308)</f>
        <v>0</v>
      </c>
      <c r="M308" s="3" t="s">
        <v>5</v>
      </c>
      <c r="N308" s="3">
        <v>15</v>
      </c>
    </row>
    <row r="309" spans="1:14" ht="72" x14ac:dyDescent="0.2">
      <c r="A309" s="2" t="s">
        <v>332</v>
      </c>
      <c r="B309" s="1" t="s">
        <v>482</v>
      </c>
      <c r="C309" s="41">
        <v>1</v>
      </c>
      <c r="D309" s="2"/>
      <c r="E309" s="187">
        <v>0.1</v>
      </c>
      <c r="F309" s="3">
        <v>1978</v>
      </c>
      <c r="G309" s="4"/>
      <c r="H309" s="5">
        <v>154.93709999999999</v>
      </c>
      <c r="I309" s="5">
        <v>0</v>
      </c>
      <c r="J309" s="200">
        <f t="shared" si="44"/>
        <v>15.49371</v>
      </c>
      <c r="K309" s="151">
        <v>154.94</v>
      </c>
      <c r="L309" s="151">
        <f t="shared" ref="L309:L323" si="45">SUM(H309,-K309)</f>
        <v>-2.9000000000110049E-3</v>
      </c>
      <c r="M309" s="3" t="s">
        <v>5</v>
      </c>
      <c r="N309" s="3">
        <v>47</v>
      </c>
    </row>
    <row r="310" spans="1:14" x14ac:dyDescent="0.2">
      <c r="A310" s="2" t="s">
        <v>333</v>
      </c>
      <c r="B310" s="1" t="s">
        <v>89</v>
      </c>
      <c r="C310" s="41">
        <v>1</v>
      </c>
      <c r="D310" s="2"/>
      <c r="E310" s="187">
        <v>0.1</v>
      </c>
      <c r="F310" s="3">
        <v>1990</v>
      </c>
      <c r="G310" s="4" t="s">
        <v>93</v>
      </c>
      <c r="H310" s="5">
        <v>568.10260000000005</v>
      </c>
      <c r="I310" s="5">
        <v>0</v>
      </c>
      <c r="J310" s="200">
        <f t="shared" si="44"/>
        <v>56.810260000000007</v>
      </c>
      <c r="K310" s="151">
        <v>568.10260000000005</v>
      </c>
      <c r="L310" s="151">
        <f t="shared" si="45"/>
        <v>0</v>
      </c>
      <c r="M310" s="3" t="s">
        <v>5</v>
      </c>
      <c r="N310" s="3">
        <v>35</v>
      </c>
    </row>
    <row r="311" spans="1:14" x14ac:dyDescent="0.2">
      <c r="A311" s="2" t="s">
        <v>334</v>
      </c>
      <c r="B311" s="1" t="s">
        <v>262</v>
      </c>
      <c r="C311" s="41">
        <v>1</v>
      </c>
      <c r="D311" s="2"/>
      <c r="E311" s="187">
        <v>0.1</v>
      </c>
      <c r="F311" s="3">
        <v>2004</v>
      </c>
      <c r="G311" s="4" t="s">
        <v>463</v>
      </c>
      <c r="H311" s="5">
        <v>85</v>
      </c>
      <c r="I311" s="5">
        <v>0</v>
      </c>
      <c r="J311" s="200">
        <f t="shared" si="44"/>
        <v>8.5</v>
      </c>
      <c r="K311" s="151">
        <v>85</v>
      </c>
      <c r="L311" s="151">
        <f t="shared" si="45"/>
        <v>0</v>
      </c>
      <c r="M311" s="3" t="s">
        <v>5</v>
      </c>
      <c r="N311" s="3">
        <v>21</v>
      </c>
    </row>
    <row r="312" spans="1:14" ht="36" x14ac:dyDescent="0.2">
      <c r="A312" s="2" t="s">
        <v>335</v>
      </c>
      <c r="B312" s="1" t="s">
        <v>328</v>
      </c>
      <c r="C312" s="41">
        <v>1</v>
      </c>
      <c r="D312" s="2"/>
      <c r="E312" s="187">
        <v>0.1</v>
      </c>
      <c r="F312" s="3" t="s">
        <v>329</v>
      </c>
      <c r="G312" s="4"/>
      <c r="H312" s="5">
        <v>10.3291</v>
      </c>
      <c r="I312" s="5">
        <v>0</v>
      </c>
      <c r="J312" s="200">
        <f t="shared" si="44"/>
        <v>1.03291</v>
      </c>
      <c r="K312" s="151">
        <v>10.3291</v>
      </c>
      <c r="L312" s="151">
        <f t="shared" si="45"/>
        <v>0</v>
      </c>
      <c r="M312" s="3" t="s">
        <v>5</v>
      </c>
      <c r="N312" s="3">
        <v>55</v>
      </c>
    </row>
    <row r="313" spans="1:14" ht="36" x14ac:dyDescent="0.2">
      <c r="A313" s="2" t="s">
        <v>336</v>
      </c>
      <c r="B313" s="1" t="s">
        <v>328</v>
      </c>
      <c r="C313" s="41">
        <v>1</v>
      </c>
      <c r="D313" s="2"/>
      <c r="E313" s="187">
        <v>0.1</v>
      </c>
      <c r="F313" s="3" t="s">
        <v>329</v>
      </c>
      <c r="G313" s="4"/>
      <c r="H313" s="5">
        <v>10.3291</v>
      </c>
      <c r="I313" s="5">
        <v>0</v>
      </c>
      <c r="J313" s="200">
        <f t="shared" si="44"/>
        <v>1.03291</v>
      </c>
      <c r="K313" s="151">
        <v>10.3291</v>
      </c>
      <c r="L313" s="151">
        <f t="shared" si="45"/>
        <v>0</v>
      </c>
      <c r="M313" s="3" t="s">
        <v>5</v>
      </c>
      <c r="N313" s="3">
        <v>55</v>
      </c>
    </row>
    <row r="314" spans="1:14" s="44" customFormat="1" x14ac:dyDescent="0.2">
      <c r="A314" s="2" t="s">
        <v>337</v>
      </c>
      <c r="B314" s="112" t="s">
        <v>384</v>
      </c>
      <c r="C314" s="113">
        <v>1</v>
      </c>
      <c r="D314" s="114"/>
      <c r="E314" s="187">
        <v>0.1</v>
      </c>
      <c r="F314" s="115">
        <v>1979</v>
      </c>
      <c r="G314" s="116" t="s">
        <v>454</v>
      </c>
      <c r="H314" s="117">
        <v>177.1447</v>
      </c>
      <c r="I314" s="117">
        <v>0</v>
      </c>
      <c r="J314" s="199">
        <f t="shared" si="44"/>
        <v>17.714470000000002</v>
      </c>
      <c r="K314" s="171">
        <v>177.1447</v>
      </c>
      <c r="L314" s="151">
        <f t="shared" si="45"/>
        <v>0</v>
      </c>
      <c r="M314" s="115" t="s">
        <v>5</v>
      </c>
      <c r="N314" s="115">
        <v>46</v>
      </c>
    </row>
    <row r="315" spans="1:14" x14ac:dyDescent="0.2">
      <c r="A315" s="2" t="s">
        <v>458</v>
      </c>
      <c r="B315" s="1" t="s">
        <v>283</v>
      </c>
      <c r="C315" s="41">
        <v>12</v>
      </c>
      <c r="D315" s="2"/>
      <c r="E315" s="187">
        <v>0.1</v>
      </c>
      <c r="F315" s="3">
        <v>2010</v>
      </c>
      <c r="G315" s="4" t="s">
        <v>481</v>
      </c>
      <c r="H315" s="5">
        <v>1200</v>
      </c>
      <c r="I315" s="5">
        <v>0</v>
      </c>
      <c r="J315" s="199">
        <f t="shared" si="44"/>
        <v>120</v>
      </c>
      <c r="K315" s="151">
        <v>1200</v>
      </c>
      <c r="L315" s="151">
        <f t="shared" si="45"/>
        <v>0</v>
      </c>
      <c r="M315" s="3" t="s">
        <v>5</v>
      </c>
      <c r="N315" s="3">
        <v>15</v>
      </c>
    </row>
    <row r="316" spans="1:14" x14ac:dyDescent="0.2">
      <c r="A316" s="2" t="s">
        <v>338</v>
      </c>
      <c r="B316" s="1" t="s">
        <v>385</v>
      </c>
      <c r="C316" s="41">
        <v>1</v>
      </c>
      <c r="D316" s="2"/>
      <c r="E316" s="187">
        <v>0.1</v>
      </c>
      <c r="F316" s="3">
        <v>2010</v>
      </c>
      <c r="G316" s="4" t="s">
        <v>481</v>
      </c>
      <c r="H316" s="5">
        <v>500</v>
      </c>
      <c r="I316" s="5">
        <v>0</v>
      </c>
      <c r="J316" s="199">
        <f t="shared" si="44"/>
        <v>50</v>
      </c>
      <c r="K316" s="151">
        <v>500</v>
      </c>
      <c r="L316" s="151">
        <f t="shared" si="45"/>
        <v>0</v>
      </c>
      <c r="M316" s="3" t="s">
        <v>5</v>
      </c>
      <c r="N316" s="3">
        <v>15</v>
      </c>
    </row>
    <row r="317" spans="1:14" ht="72" x14ac:dyDescent="0.2">
      <c r="A317" s="2" t="s">
        <v>446</v>
      </c>
      <c r="B317" s="1" t="s">
        <v>372</v>
      </c>
      <c r="C317" s="41">
        <v>1</v>
      </c>
      <c r="D317" s="2"/>
      <c r="E317" s="187">
        <v>0.1</v>
      </c>
      <c r="F317" s="3">
        <v>1978</v>
      </c>
      <c r="G317" s="4"/>
      <c r="H317" s="5">
        <v>154.93709999999999</v>
      </c>
      <c r="I317" s="5">
        <v>0</v>
      </c>
      <c r="J317" s="199">
        <f t="shared" si="44"/>
        <v>15.49371</v>
      </c>
      <c r="K317" s="151">
        <v>154.93709999999999</v>
      </c>
      <c r="L317" s="151">
        <f t="shared" si="45"/>
        <v>0</v>
      </c>
      <c r="M317" s="3" t="s">
        <v>5</v>
      </c>
      <c r="N317" s="3">
        <v>47</v>
      </c>
    </row>
    <row r="318" spans="1:14" ht="24" x14ac:dyDescent="0.2">
      <c r="A318" s="2" t="s">
        <v>445</v>
      </c>
      <c r="B318" s="1" t="s">
        <v>294</v>
      </c>
      <c r="C318" s="41">
        <v>16</v>
      </c>
      <c r="D318" s="2"/>
      <c r="E318" s="187">
        <v>0.1</v>
      </c>
      <c r="F318" s="3"/>
      <c r="G318" s="109" t="s">
        <v>475</v>
      </c>
      <c r="H318" s="5">
        <v>500</v>
      </c>
      <c r="I318" s="5">
        <v>0</v>
      </c>
      <c r="J318" s="199">
        <f t="shared" si="44"/>
        <v>50</v>
      </c>
      <c r="K318" s="151">
        <v>500</v>
      </c>
      <c r="L318" s="151">
        <f t="shared" si="45"/>
        <v>0</v>
      </c>
      <c r="M318" s="3" t="s">
        <v>5</v>
      </c>
      <c r="N318" s="3">
        <v>23</v>
      </c>
    </row>
    <row r="319" spans="1:14" x14ac:dyDescent="0.2">
      <c r="A319" s="2" t="s">
        <v>444</v>
      </c>
      <c r="B319" s="1" t="s">
        <v>443</v>
      </c>
      <c r="C319" s="41">
        <v>1</v>
      </c>
      <c r="D319" s="2"/>
      <c r="E319" s="187">
        <v>0.1</v>
      </c>
      <c r="F319" s="3">
        <v>2015</v>
      </c>
      <c r="G319" s="4" t="s">
        <v>483</v>
      </c>
      <c r="H319" s="5">
        <v>1050</v>
      </c>
      <c r="I319" s="5">
        <v>105</v>
      </c>
      <c r="J319" s="199">
        <f t="shared" si="44"/>
        <v>105</v>
      </c>
      <c r="K319" s="151">
        <f t="shared" ref="K319:K320" si="46">PRODUCT(J319,N319)</f>
        <v>1050</v>
      </c>
      <c r="L319" s="151">
        <f t="shared" si="45"/>
        <v>0</v>
      </c>
      <c r="M319" s="3" t="s">
        <v>5</v>
      </c>
      <c r="N319" s="3">
        <v>10</v>
      </c>
    </row>
    <row r="320" spans="1:14" x14ac:dyDescent="0.2">
      <c r="A320" s="2" t="s">
        <v>386</v>
      </c>
      <c r="B320" s="1" t="s">
        <v>443</v>
      </c>
      <c r="C320" s="41">
        <v>1</v>
      </c>
      <c r="D320" s="2"/>
      <c r="E320" s="187">
        <v>0.1</v>
      </c>
      <c r="F320" s="3">
        <v>2015</v>
      </c>
      <c r="G320" s="4" t="s">
        <v>483</v>
      </c>
      <c r="H320" s="5">
        <v>1050</v>
      </c>
      <c r="I320" s="5">
        <v>105</v>
      </c>
      <c r="J320" s="199">
        <f t="shared" si="44"/>
        <v>105</v>
      </c>
      <c r="K320" s="151">
        <f t="shared" si="46"/>
        <v>1050</v>
      </c>
      <c r="L320" s="151">
        <f t="shared" si="45"/>
        <v>0</v>
      </c>
      <c r="M320" s="3" t="s">
        <v>5</v>
      </c>
      <c r="N320" s="3">
        <v>10</v>
      </c>
    </row>
    <row r="321" spans="1:14" x14ac:dyDescent="0.2">
      <c r="A321" s="2" t="s">
        <v>474</v>
      </c>
      <c r="B321" s="1" t="s">
        <v>127</v>
      </c>
      <c r="C321" s="41">
        <v>1</v>
      </c>
      <c r="D321" s="2"/>
      <c r="E321" s="187">
        <v>0.1</v>
      </c>
      <c r="F321" s="3"/>
      <c r="G321" s="4" t="s">
        <v>442</v>
      </c>
      <c r="H321" s="5">
        <v>41.316600000000001</v>
      </c>
      <c r="I321" s="5">
        <v>0</v>
      </c>
      <c r="J321" s="199">
        <f t="shared" si="44"/>
        <v>4.1316600000000001</v>
      </c>
      <c r="K321" s="151">
        <v>41.316600000000001</v>
      </c>
      <c r="L321" s="151">
        <f t="shared" si="45"/>
        <v>0</v>
      </c>
      <c r="M321" s="3" t="s">
        <v>5</v>
      </c>
      <c r="N321" s="3"/>
    </row>
    <row r="322" spans="1:14" x14ac:dyDescent="0.2">
      <c r="A322" s="2" t="s">
        <v>627</v>
      </c>
      <c r="B322" s="1" t="s">
        <v>447</v>
      </c>
      <c r="C322" s="41">
        <v>1</v>
      </c>
      <c r="D322" s="2"/>
      <c r="E322" s="187">
        <v>0.1</v>
      </c>
      <c r="F322" s="3"/>
      <c r="G322" s="209"/>
      <c r="H322" s="5"/>
      <c r="I322" s="5"/>
      <c r="J322" s="199"/>
      <c r="K322" s="151"/>
      <c r="L322" s="151">
        <f t="shared" si="45"/>
        <v>0</v>
      </c>
      <c r="M322" s="3" t="s">
        <v>5</v>
      </c>
      <c r="N322" s="3"/>
    </row>
    <row r="323" spans="1:14" x14ac:dyDescent="0.2">
      <c r="A323" s="2" t="s">
        <v>628</v>
      </c>
      <c r="B323" s="1" t="s">
        <v>448</v>
      </c>
      <c r="C323" s="41">
        <v>1</v>
      </c>
      <c r="D323" s="2"/>
      <c r="E323" s="187">
        <v>0.1</v>
      </c>
      <c r="F323" s="3"/>
      <c r="G323" s="4"/>
      <c r="H323" s="5"/>
      <c r="I323" s="5"/>
      <c r="J323" s="199"/>
      <c r="K323" s="151"/>
      <c r="L323" s="151">
        <f t="shared" si="45"/>
        <v>0</v>
      </c>
      <c r="M323" s="3" t="s">
        <v>5</v>
      </c>
      <c r="N323" s="3"/>
    </row>
    <row r="324" spans="1:14" s="22" customFormat="1" ht="15" x14ac:dyDescent="0.25">
      <c r="A324" s="2"/>
      <c r="B324" s="66"/>
      <c r="C324" s="79"/>
      <c r="D324" s="45"/>
      <c r="E324" s="187"/>
      <c r="F324" s="45"/>
      <c r="G324" s="68" t="s">
        <v>551</v>
      </c>
      <c r="H324" s="67">
        <f>SUM(H308:H323)</f>
        <v>6402.0963000000002</v>
      </c>
      <c r="I324" s="67">
        <f>SUM(I308:I323)</f>
        <v>210</v>
      </c>
      <c r="J324" s="200"/>
      <c r="K324" s="153">
        <f>SUM(K308:K323)</f>
        <v>6402.0992000000006</v>
      </c>
      <c r="L324" s="153">
        <f>SUM(L308:L323)</f>
        <v>-2.9000000000110049E-3</v>
      </c>
      <c r="M324" s="45"/>
      <c r="N324" s="21"/>
    </row>
    <row r="325" spans="1:14" ht="15" x14ac:dyDescent="0.25">
      <c r="A325" s="23"/>
      <c r="E325" s="189"/>
    </row>
    <row r="326" spans="1:14" ht="15.75" x14ac:dyDescent="0.25">
      <c r="A326" s="23"/>
      <c r="B326" s="15" t="s">
        <v>676</v>
      </c>
    </row>
    <row r="327" spans="1:14" ht="15.75" x14ac:dyDescent="0.25">
      <c r="A327" s="2"/>
      <c r="B327" s="39" t="s">
        <v>440</v>
      </c>
    </row>
    <row r="328" spans="1:14" x14ac:dyDescent="0.2">
      <c r="A328" s="2"/>
      <c r="B328" s="129" t="s">
        <v>0</v>
      </c>
      <c r="C328" s="73" t="s">
        <v>1</v>
      </c>
      <c r="D328" s="140" t="s">
        <v>632</v>
      </c>
      <c r="E328" s="188" t="s">
        <v>104</v>
      </c>
      <c r="F328" s="118" t="s">
        <v>103</v>
      </c>
      <c r="G328" s="120" t="s">
        <v>64</v>
      </c>
      <c r="H328" s="93" t="s">
        <v>6</v>
      </c>
      <c r="I328" s="149" t="s">
        <v>516</v>
      </c>
      <c r="J328" s="197" t="s">
        <v>629</v>
      </c>
      <c r="K328" s="156" t="s">
        <v>633</v>
      </c>
      <c r="L328" s="177" t="s">
        <v>3</v>
      </c>
      <c r="M328" s="135" t="s">
        <v>4</v>
      </c>
      <c r="N328" s="21" t="s">
        <v>506</v>
      </c>
    </row>
    <row r="329" spans="1:14" ht="24" x14ac:dyDescent="0.2">
      <c r="A329" s="2" t="s">
        <v>339</v>
      </c>
      <c r="B329" s="1" t="s">
        <v>278</v>
      </c>
      <c r="C329" s="41">
        <v>1</v>
      </c>
      <c r="D329" s="2"/>
      <c r="E329" s="187">
        <v>0.1</v>
      </c>
      <c r="F329" s="3" t="s">
        <v>329</v>
      </c>
      <c r="G329" s="4"/>
      <c r="H329" s="5">
        <v>41.316600000000001</v>
      </c>
      <c r="I329" s="5">
        <v>0</v>
      </c>
      <c r="J329" s="199">
        <f t="shared" ref="J329:J342" si="47">PRODUCT(H329,E329)</f>
        <v>4.1316600000000001</v>
      </c>
      <c r="K329" s="151">
        <v>41.32</v>
      </c>
      <c r="L329" s="151">
        <v>0</v>
      </c>
      <c r="M329" s="3" t="s">
        <v>5</v>
      </c>
      <c r="N329" s="3">
        <v>55</v>
      </c>
    </row>
    <row r="330" spans="1:14" ht="24" x14ac:dyDescent="0.2">
      <c r="A330" s="2" t="s">
        <v>340</v>
      </c>
      <c r="B330" s="1" t="s">
        <v>449</v>
      </c>
      <c r="C330" s="41">
        <v>1</v>
      </c>
      <c r="D330" s="2"/>
      <c r="E330" s="187">
        <v>0.1</v>
      </c>
      <c r="F330" s="3">
        <v>1977</v>
      </c>
      <c r="G330" s="4"/>
      <c r="H330" s="5">
        <v>51.645699999999998</v>
      </c>
      <c r="I330" s="5">
        <v>0</v>
      </c>
      <c r="J330" s="199">
        <f t="shared" si="47"/>
        <v>5.1645700000000003</v>
      </c>
      <c r="K330" s="151">
        <v>51.65</v>
      </c>
      <c r="L330" s="151">
        <v>0</v>
      </c>
      <c r="M330" s="3" t="s">
        <v>5</v>
      </c>
      <c r="N330" s="3">
        <v>48</v>
      </c>
    </row>
    <row r="331" spans="1:14" x14ac:dyDescent="0.2">
      <c r="A331" s="2" t="s">
        <v>341</v>
      </c>
      <c r="B331" s="1" t="s">
        <v>387</v>
      </c>
      <c r="C331" s="41">
        <v>1</v>
      </c>
      <c r="D331" s="2"/>
      <c r="E331" s="187">
        <v>0.1</v>
      </c>
      <c r="F331" s="3">
        <v>1977</v>
      </c>
      <c r="G331" s="4"/>
      <c r="H331" s="5">
        <v>51.645699999999998</v>
      </c>
      <c r="I331" s="5">
        <v>0</v>
      </c>
      <c r="J331" s="199">
        <f t="shared" si="47"/>
        <v>5.1645700000000003</v>
      </c>
      <c r="K331" s="151">
        <v>51.65</v>
      </c>
      <c r="L331" s="151">
        <v>0</v>
      </c>
      <c r="M331" s="3" t="s">
        <v>5</v>
      </c>
      <c r="N331" s="3">
        <v>48</v>
      </c>
    </row>
    <row r="332" spans="1:14" ht="24" x14ac:dyDescent="0.2">
      <c r="A332" s="2" t="s">
        <v>342</v>
      </c>
      <c r="B332" s="1" t="s">
        <v>278</v>
      </c>
      <c r="C332" s="41">
        <v>1</v>
      </c>
      <c r="D332" s="2"/>
      <c r="E332" s="187">
        <v>0.1</v>
      </c>
      <c r="F332" s="3" t="s">
        <v>329</v>
      </c>
      <c r="G332" s="4"/>
      <c r="H332" s="5">
        <v>41.316600000000001</v>
      </c>
      <c r="I332" s="5">
        <v>0</v>
      </c>
      <c r="J332" s="199">
        <f t="shared" si="47"/>
        <v>4.1316600000000001</v>
      </c>
      <c r="K332" s="151">
        <v>41.32</v>
      </c>
      <c r="L332" s="151">
        <v>0</v>
      </c>
      <c r="M332" s="3" t="s">
        <v>5</v>
      </c>
      <c r="N332" s="3">
        <v>55</v>
      </c>
    </row>
    <row r="333" spans="1:14" ht="24" x14ac:dyDescent="0.2">
      <c r="A333" s="2" t="s">
        <v>343</v>
      </c>
      <c r="B333" s="1" t="s">
        <v>279</v>
      </c>
      <c r="C333" s="41">
        <v>1</v>
      </c>
      <c r="D333" s="2"/>
      <c r="E333" s="187">
        <v>0.1</v>
      </c>
      <c r="F333" s="3">
        <v>1977</v>
      </c>
      <c r="G333" s="4" t="s">
        <v>330</v>
      </c>
      <c r="H333" s="5">
        <v>102.72329999999999</v>
      </c>
      <c r="I333" s="5">
        <v>0</v>
      </c>
      <c r="J333" s="199">
        <f t="shared" si="47"/>
        <v>10.27233</v>
      </c>
      <c r="K333" s="151">
        <v>102.72</v>
      </c>
      <c r="L333" s="151">
        <v>0</v>
      </c>
      <c r="M333" s="3" t="s">
        <v>5</v>
      </c>
      <c r="N333" s="3">
        <v>48</v>
      </c>
    </row>
    <row r="334" spans="1:14" ht="24" x14ac:dyDescent="0.2">
      <c r="A334" s="2" t="s">
        <v>344</v>
      </c>
      <c r="B334" s="1" t="s">
        <v>280</v>
      </c>
      <c r="C334" s="41">
        <v>1</v>
      </c>
      <c r="D334" s="2"/>
      <c r="E334" s="187">
        <v>0.1</v>
      </c>
      <c r="F334" s="3">
        <v>1977</v>
      </c>
      <c r="G334" s="4"/>
      <c r="H334" s="5">
        <v>51.645699999999998</v>
      </c>
      <c r="I334" s="5">
        <v>0</v>
      </c>
      <c r="J334" s="199">
        <f t="shared" si="47"/>
        <v>5.1645700000000003</v>
      </c>
      <c r="K334" s="151">
        <v>51.65</v>
      </c>
      <c r="L334" s="151">
        <v>0</v>
      </c>
      <c r="M334" s="3" t="s">
        <v>5</v>
      </c>
      <c r="N334" s="3">
        <v>48</v>
      </c>
    </row>
    <row r="335" spans="1:14" ht="24" x14ac:dyDescent="0.2">
      <c r="A335" s="2" t="s">
        <v>345</v>
      </c>
      <c r="B335" s="1" t="s">
        <v>281</v>
      </c>
      <c r="C335" s="41">
        <v>1</v>
      </c>
      <c r="D335" s="2"/>
      <c r="E335" s="187">
        <v>0.1</v>
      </c>
      <c r="F335" s="3">
        <v>1977</v>
      </c>
      <c r="G335" s="4"/>
      <c r="H335" s="5">
        <v>51.645699999999998</v>
      </c>
      <c r="I335" s="5">
        <v>0</v>
      </c>
      <c r="J335" s="199">
        <f t="shared" si="47"/>
        <v>5.1645700000000003</v>
      </c>
      <c r="K335" s="151">
        <v>51.65</v>
      </c>
      <c r="L335" s="151">
        <v>0</v>
      </c>
      <c r="M335" s="3" t="s">
        <v>5</v>
      </c>
      <c r="N335" s="3">
        <v>4</v>
      </c>
    </row>
    <row r="336" spans="1:14" ht="24" x14ac:dyDescent="0.2">
      <c r="A336" s="2" t="s">
        <v>346</v>
      </c>
      <c r="B336" s="1" t="s">
        <v>279</v>
      </c>
      <c r="C336" s="41">
        <v>1</v>
      </c>
      <c r="D336" s="2"/>
      <c r="E336" s="187">
        <v>0.1</v>
      </c>
      <c r="F336" s="3">
        <v>1977</v>
      </c>
      <c r="G336" s="4" t="s">
        <v>330</v>
      </c>
      <c r="H336" s="5">
        <v>102.72329999999999</v>
      </c>
      <c r="I336" s="5">
        <v>0</v>
      </c>
      <c r="J336" s="199">
        <f t="shared" si="47"/>
        <v>10.27233</v>
      </c>
      <c r="K336" s="151">
        <v>102.72</v>
      </c>
      <c r="L336" s="151">
        <v>0</v>
      </c>
      <c r="M336" s="3" t="s">
        <v>5</v>
      </c>
      <c r="N336" s="3">
        <v>48</v>
      </c>
    </row>
    <row r="337" spans="1:14" x14ac:dyDescent="0.2">
      <c r="A337" s="2" t="s">
        <v>347</v>
      </c>
      <c r="B337" s="1" t="s">
        <v>544</v>
      </c>
      <c r="C337" s="41">
        <v>1</v>
      </c>
      <c r="D337" s="2"/>
      <c r="E337" s="187">
        <v>0.1</v>
      </c>
      <c r="F337" s="3" t="s">
        <v>329</v>
      </c>
      <c r="G337" s="109" t="s">
        <v>475</v>
      </c>
      <c r="H337" s="5">
        <v>51.645699999999998</v>
      </c>
      <c r="I337" s="5">
        <v>0</v>
      </c>
      <c r="J337" s="199">
        <f t="shared" si="47"/>
        <v>5.1645700000000003</v>
      </c>
      <c r="K337" s="151">
        <v>51.65</v>
      </c>
      <c r="L337" s="151">
        <v>0</v>
      </c>
      <c r="M337" s="3" t="s">
        <v>5</v>
      </c>
      <c r="N337" s="3">
        <v>55</v>
      </c>
    </row>
    <row r="338" spans="1:14" ht="24" x14ac:dyDescent="0.2">
      <c r="A338" s="2" t="s">
        <v>348</v>
      </c>
      <c r="B338" s="1" t="s">
        <v>278</v>
      </c>
      <c r="C338" s="41">
        <v>1</v>
      </c>
      <c r="D338" s="2"/>
      <c r="E338" s="187">
        <v>0.1</v>
      </c>
      <c r="F338" s="3" t="s">
        <v>329</v>
      </c>
      <c r="G338" s="4"/>
      <c r="H338" s="5">
        <v>41.316600000000001</v>
      </c>
      <c r="I338" s="5">
        <v>0</v>
      </c>
      <c r="J338" s="199">
        <f t="shared" si="47"/>
        <v>4.1316600000000001</v>
      </c>
      <c r="K338" s="151">
        <v>41.32</v>
      </c>
      <c r="L338" s="151">
        <v>0</v>
      </c>
      <c r="M338" s="3" t="s">
        <v>5</v>
      </c>
      <c r="N338" s="3">
        <v>55</v>
      </c>
    </row>
    <row r="339" spans="1:14" x14ac:dyDescent="0.2">
      <c r="A339" s="2" t="s">
        <v>349</v>
      </c>
      <c r="B339" s="1" t="s">
        <v>388</v>
      </c>
      <c r="C339" s="41">
        <v>1</v>
      </c>
      <c r="D339" s="2"/>
      <c r="E339" s="187">
        <v>0.1</v>
      </c>
      <c r="F339" s="3">
        <v>1978</v>
      </c>
      <c r="G339" s="4"/>
      <c r="H339" s="5">
        <v>51.645699999999998</v>
      </c>
      <c r="I339" s="5">
        <v>0</v>
      </c>
      <c r="J339" s="199">
        <f t="shared" si="47"/>
        <v>5.1645700000000003</v>
      </c>
      <c r="K339" s="151">
        <v>51.65</v>
      </c>
      <c r="L339" s="151">
        <v>0</v>
      </c>
      <c r="M339" s="3" t="s">
        <v>5</v>
      </c>
      <c r="N339" s="3">
        <v>47</v>
      </c>
    </row>
    <row r="340" spans="1:14" ht="24" x14ac:dyDescent="0.2">
      <c r="A340" s="2" t="s">
        <v>350</v>
      </c>
      <c r="B340" s="1" t="s">
        <v>389</v>
      </c>
      <c r="C340" s="41">
        <v>1</v>
      </c>
      <c r="D340" s="2"/>
      <c r="E340" s="187">
        <v>0.1</v>
      </c>
      <c r="F340" s="3">
        <v>1978</v>
      </c>
      <c r="G340" s="4"/>
      <c r="H340" s="5">
        <v>66.106499999999997</v>
      </c>
      <c r="I340" s="5">
        <v>0</v>
      </c>
      <c r="J340" s="199">
        <f t="shared" si="47"/>
        <v>6.6106499999999997</v>
      </c>
      <c r="K340" s="151">
        <v>66.11</v>
      </c>
      <c r="L340" s="151">
        <v>0</v>
      </c>
      <c r="M340" s="3" t="s">
        <v>5</v>
      </c>
      <c r="N340" s="3">
        <v>47</v>
      </c>
    </row>
    <row r="341" spans="1:14" x14ac:dyDescent="0.2">
      <c r="A341" s="2" t="s">
        <v>351</v>
      </c>
      <c r="B341" s="1" t="s">
        <v>390</v>
      </c>
      <c r="C341" s="41">
        <v>1</v>
      </c>
      <c r="D341" s="2"/>
      <c r="E341" s="187">
        <v>0.1</v>
      </c>
      <c r="F341" s="3">
        <v>2004</v>
      </c>
      <c r="G341" s="4" t="s">
        <v>434</v>
      </c>
      <c r="H341" s="5">
        <v>85</v>
      </c>
      <c r="I341" s="5">
        <v>0</v>
      </c>
      <c r="J341" s="199">
        <f t="shared" si="47"/>
        <v>8.5</v>
      </c>
      <c r="K341" s="151">
        <v>85</v>
      </c>
      <c r="L341" s="151">
        <v>0</v>
      </c>
      <c r="M341" s="3" t="s">
        <v>5</v>
      </c>
      <c r="N341" s="3">
        <v>20</v>
      </c>
    </row>
    <row r="342" spans="1:14" x14ac:dyDescent="0.2">
      <c r="A342" s="2" t="s">
        <v>352</v>
      </c>
      <c r="B342" s="1" t="s">
        <v>390</v>
      </c>
      <c r="C342" s="41">
        <v>1</v>
      </c>
      <c r="D342" s="2"/>
      <c r="E342" s="187">
        <v>0.1</v>
      </c>
      <c r="F342" s="3">
        <v>2004</v>
      </c>
      <c r="G342" s="4" t="s">
        <v>434</v>
      </c>
      <c r="H342" s="5">
        <v>85</v>
      </c>
      <c r="I342" s="5">
        <v>0</v>
      </c>
      <c r="J342" s="199">
        <f t="shared" si="47"/>
        <v>8.5</v>
      </c>
      <c r="K342" s="151">
        <v>85</v>
      </c>
      <c r="L342" s="151">
        <v>0</v>
      </c>
      <c r="M342" s="3" t="s">
        <v>5</v>
      </c>
      <c r="N342" s="3">
        <v>20</v>
      </c>
    </row>
    <row r="343" spans="1:14" x14ac:dyDescent="0.2">
      <c r="A343" s="2" t="s">
        <v>353</v>
      </c>
      <c r="B343" s="1" t="s">
        <v>282</v>
      </c>
      <c r="C343" s="41">
        <v>1</v>
      </c>
      <c r="D343" s="2"/>
      <c r="E343" s="187">
        <v>0.1</v>
      </c>
      <c r="F343" s="3"/>
      <c r="G343" s="4"/>
      <c r="H343" s="5"/>
      <c r="I343" s="5"/>
      <c r="J343" s="200"/>
      <c r="K343" s="151"/>
      <c r="L343" s="151"/>
      <c r="M343" s="3" t="s">
        <v>5</v>
      </c>
      <c r="N343" s="3"/>
    </row>
    <row r="344" spans="1:14" x14ac:dyDescent="0.2">
      <c r="A344" s="2" t="s">
        <v>354</v>
      </c>
      <c r="B344" s="1" t="s">
        <v>391</v>
      </c>
      <c r="C344" s="41">
        <v>1</v>
      </c>
      <c r="D344" s="2"/>
      <c r="E344" s="187">
        <v>0.1</v>
      </c>
      <c r="F344" s="3"/>
      <c r="G344" s="4"/>
      <c r="H344" s="5"/>
      <c r="I344" s="5"/>
      <c r="J344" s="200"/>
      <c r="K344" s="151"/>
      <c r="L344" s="151"/>
      <c r="M344" s="3" t="s">
        <v>5</v>
      </c>
      <c r="N344" s="3"/>
    </row>
    <row r="345" spans="1:14" x14ac:dyDescent="0.2">
      <c r="A345" s="2" t="s">
        <v>355</v>
      </c>
      <c r="B345" s="1" t="s">
        <v>392</v>
      </c>
      <c r="C345" s="41">
        <v>1</v>
      </c>
      <c r="D345" s="2"/>
      <c r="E345" s="187">
        <v>0.1</v>
      </c>
      <c r="F345" s="3" t="s">
        <v>70</v>
      </c>
      <c r="G345" s="4"/>
      <c r="H345" s="5"/>
      <c r="I345" s="5"/>
      <c r="J345" s="222"/>
      <c r="K345" s="151"/>
      <c r="L345" s="151"/>
      <c r="M345" s="3" t="s">
        <v>5</v>
      </c>
      <c r="N345" s="3"/>
    </row>
    <row r="346" spans="1:14" s="22" customFormat="1" ht="15" x14ac:dyDescent="0.25">
      <c r="A346" s="2"/>
      <c r="B346" s="66"/>
      <c r="C346" s="79"/>
      <c r="D346" s="45"/>
      <c r="E346" s="187"/>
      <c r="F346" s="45"/>
      <c r="G346" s="68" t="s">
        <v>551</v>
      </c>
      <c r="H346" s="67">
        <v>875.41</v>
      </c>
      <c r="I346" s="223">
        <f>SUM(I329:I345)</f>
        <v>0</v>
      </c>
      <c r="J346" s="200"/>
      <c r="K346" s="224">
        <f>SUM(K329:K345)</f>
        <v>875.41</v>
      </c>
      <c r="L346" s="172">
        <f>SUM(L329:L345)</f>
        <v>0</v>
      </c>
      <c r="M346" s="45"/>
      <c r="N346" s="21"/>
    </row>
    <row r="347" spans="1:14" ht="15" x14ac:dyDescent="0.25">
      <c r="A347" s="2"/>
      <c r="E347" s="189"/>
    </row>
    <row r="348" spans="1:14" ht="15.75" x14ac:dyDescent="0.25">
      <c r="A348" s="2"/>
      <c r="B348" s="15" t="s">
        <v>674</v>
      </c>
    </row>
    <row r="349" spans="1:14" ht="15.75" x14ac:dyDescent="0.25">
      <c r="A349" s="2"/>
      <c r="B349" s="39" t="s">
        <v>484</v>
      </c>
    </row>
    <row r="350" spans="1:14" x14ac:dyDescent="0.2">
      <c r="A350" s="2"/>
      <c r="B350" s="129" t="s">
        <v>0</v>
      </c>
      <c r="C350" s="73" t="s">
        <v>1</v>
      </c>
      <c r="D350" s="140" t="s">
        <v>632</v>
      </c>
      <c r="E350" s="188" t="s">
        <v>104</v>
      </c>
      <c r="F350" s="118" t="s">
        <v>103</v>
      </c>
      <c r="G350" s="120" t="s">
        <v>64</v>
      </c>
      <c r="H350" s="93" t="s">
        <v>6</v>
      </c>
      <c r="I350" s="149" t="s">
        <v>516</v>
      </c>
      <c r="J350" s="197" t="s">
        <v>629</v>
      </c>
      <c r="K350" s="156" t="s">
        <v>633</v>
      </c>
      <c r="L350" s="177" t="s">
        <v>3</v>
      </c>
      <c r="M350" s="135" t="s">
        <v>4</v>
      </c>
      <c r="N350" s="21" t="s">
        <v>506</v>
      </c>
    </row>
    <row r="351" spans="1:14" ht="24" x14ac:dyDescent="0.2">
      <c r="A351" s="2" t="s">
        <v>473</v>
      </c>
      <c r="B351" s="1" t="s">
        <v>485</v>
      </c>
      <c r="C351" s="41">
        <v>1</v>
      </c>
      <c r="D351" s="2"/>
      <c r="E351" s="187">
        <v>0.1</v>
      </c>
      <c r="F351" s="3">
        <v>1977</v>
      </c>
      <c r="G351" s="4" t="s">
        <v>486</v>
      </c>
      <c r="H351" s="5">
        <v>102.72329999999999</v>
      </c>
      <c r="I351" s="5">
        <v>0</v>
      </c>
      <c r="J351" s="200">
        <f t="shared" ref="J351:J355" si="48">PRODUCT(H351,E351)</f>
        <v>10.27233</v>
      </c>
      <c r="K351" s="151">
        <v>102.72329999999999</v>
      </c>
      <c r="L351" s="151">
        <v>0</v>
      </c>
      <c r="M351" s="3" t="s">
        <v>5</v>
      </c>
      <c r="N351" s="3">
        <v>48</v>
      </c>
    </row>
    <row r="352" spans="1:14" x14ac:dyDescent="0.2">
      <c r="A352" s="2" t="s">
        <v>492</v>
      </c>
      <c r="B352" s="1" t="s">
        <v>487</v>
      </c>
      <c r="C352" s="41">
        <v>1</v>
      </c>
      <c r="D352" s="2"/>
      <c r="E352" s="187">
        <v>0.1</v>
      </c>
      <c r="F352" s="3">
        <v>1977</v>
      </c>
      <c r="G352" s="4" t="s">
        <v>486</v>
      </c>
      <c r="H352" s="5">
        <v>28.043600000000001</v>
      </c>
      <c r="I352" s="5">
        <v>0</v>
      </c>
      <c r="J352" s="200">
        <f t="shared" si="48"/>
        <v>2.8043600000000004</v>
      </c>
      <c r="K352" s="151">
        <v>28.043600000000001</v>
      </c>
      <c r="L352" s="151">
        <v>0</v>
      </c>
      <c r="M352" s="3" t="s">
        <v>5</v>
      </c>
      <c r="N352" s="3">
        <v>48</v>
      </c>
    </row>
    <row r="353" spans="1:14" x14ac:dyDescent="0.2">
      <c r="A353" s="2" t="s">
        <v>493</v>
      </c>
      <c r="B353" s="1" t="s">
        <v>487</v>
      </c>
      <c r="C353" s="41">
        <v>1</v>
      </c>
      <c r="D353" s="2"/>
      <c r="E353" s="187">
        <v>0.1</v>
      </c>
      <c r="F353" s="3">
        <v>1977</v>
      </c>
      <c r="G353" s="4" t="s">
        <v>486</v>
      </c>
      <c r="H353" s="5">
        <v>28.043600000000001</v>
      </c>
      <c r="I353" s="5">
        <v>0</v>
      </c>
      <c r="J353" s="200">
        <f t="shared" si="48"/>
        <v>2.8043600000000004</v>
      </c>
      <c r="K353" s="151">
        <v>28.043600000000001</v>
      </c>
      <c r="L353" s="151">
        <v>0</v>
      </c>
      <c r="M353" s="3" t="s">
        <v>5</v>
      </c>
      <c r="N353" s="3">
        <v>48</v>
      </c>
    </row>
    <row r="354" spans="1:14" x14ac:dyDescent="0.2">
      <c r="A354" s="2" t="s">
        <v>494</v>
      </c>
      <c r="B354" s="1" t="s">
        <v>488</v>
      </c>
      <c r="C354" s="41">
        <v>1</v>
      </c>
      <c r="D354" s="2"/>
      <c r="E354" s="187">
        <v>0.1</v>
      </c>
      <c r="F354" s="3">
        <v>1977</v>
      </c>
      <c r="G354" s="4" t="s">
        <v>486</v>
      </c>
      <c r="H354" s="5">
        <v>39.560600000000001</v>
      </c>
      <c r="I354" s="5">
        <v>0</v>
      </c>
      <c r="J354" s="200">
        <f t="shared" si="48"/>
        <v>3.9560600000000004</v>
      </c>
      <c r="K354" s="151">
        <v>39.560600000000001</v>
      </c>
      <c r="L354" s="151">
        <v>0</v>
      </c>
      <c r="M354" s="3" t="s">
        <v>5</v>
      </c>
      <c r="N354" s="3">
        <v>48</v>
      </c>
    </row>
    <row r="355" spans="1:14" x14ac:dyDescent="0.2">
      <c r="A355" s="2" t="s">
        <v>495</v>
      </c>
      <c r="B355" s="1" t="s">
        <v>487</v>
      </c>
      <c r="C355" s="41">
        <v>1</v>
      </c>
      <c r="D355" s="2"/>
      <c r="E355" s="187">
        <v>0.1</v>
      </c>
      <c r="F355" s="3">
        <v>1977</v>
      </c>
      <c r="G355" s="4" t="s">
        <v>486</v>
      </c>
      <c r="H355" s="5">
        <v>28.043600000000001</v>
      </c>
      <c r="I355" s="5">
        <v>0</v>
      </c>
      <c r="J355" s="200">
        <f t="shared" si="48"/>
        <v>2.8043600000000004</v>
      </c>
      <c r="K355" s="151">
        <v>28.043600000000001</v>
      </c>
      <c r="L355" s="151">
        <v>0</v>
      </c>
      <c r="M355" s="3" t="s">
        <v>5</v>
      </c>
      <c r="N355" s="3">
        <v>48</v>
      </c>
    </row>
    <row r="356" spans="1:14" x14ac:dyDescent="0.2">
      <c r="A356" s="2" t="s">
        <v>496</v>
      </c>
      <c r="B356" s="1" t="s">
        <v>489</v>
      </c>
      <c r="C356" s="41">
        <v>15</v>
      </c>
      <c r="D356" s="2"/>
      <c r="E356" s="187">
        <v>0.1</v>
      </c>
      <c r="F356" s="3">
        <v>2009</v>
      </c>
      <c r="G356" s="4" t="s">
        <v>490</v>
      </c>
      <c r="H356" s="5"/>
      <c r="I356" s="5"/>
      <c r="J356" s="197"/>
      <c r="K356" s="151"/>
      <c r="L356" s="151"/>
      <c r="M356" s="3"/>
      <c r="N356" s="3">
        <v>16</v>
      </c>
    </row>
    <row r="357" spans="1:14" x14ac:dyDescent="0.2">
      <c r="A357" s="2" t="s">
        <v>497</v>
      </c>
      <c r="B357" s="1" t="s">
        <v>491</v>
      </c>
      <c r="C357" s="41">
        <v>1</v>
      </c>
      <c r="D357" s="2"/>
      <c r="E357" s="187">
        <v>0.1</v>
      </c>
      <c r="F357" s="3">
        <v>1977</v>
      </c>
      <c r="G357" s="4" t="s">
        <v>486</v>
      </c>
      <c r="H357" s="5">
        <v>56.087200000000003</v>
      </c>
      <c r="I357" s="5">
        <v>0</v>
      </c>
      <c r="J357" s="200">
        <f t="shared" ref="J357:J359" si="49">PRODUCT(H357,E357)</f>
        <v>5.6087200000000008</v>
      </c>
      <c r="K357" s="151">
        <v>56.087200000000003</v>
      </c>
      <c r="L357" s="151">
        <v>0</v>
      </c>
      <c r="M357" s="3" t="s">
        <v>5</v>
      </c>
      <c r="N357" s="3">
        <v>48</v>
      </c>
    </row>
    <row r="358" spans="1:14" ht="24" x14ac:dyDescent="0.2">
      <c r="A358" s="2" t="s">
        <v>502</v>
      </c>
      <c r="B358" s="1" t="s">
        <v>500</v>
      </c>
      <c r="C358" s="41">
        <v>1</v>
      </c>
      <c r="D358" s="2"/>
      <c r="E358" s="187">
        <v>0.1</v>
      </c>
      <c r="F358" s="3">
        <v>1977</v>
      </c>
      <c r="G358" s="4" t="s">
        <v>486</v>
      </c>
      <c r="H358" s="5">
        <v>59.392499999999998</v>
      </c>
      <c r="I358" s="5">
        <v>0</v>
      </c>
      <c r="J358" s="200">
        <f t="shared" si="49"/>
        <v>5.9392500000000004</v>
      </c>
      <c r="K358" s="151">
        <v>59.392499999999998</v>
      </c>
      <c r="L358" s="151">
        <v>0</v>
      </c>
      <c r="M358" s="3" t="s">
        <v>5</v>
      </c>
      <c r="N358" s="3">
        <v>48</v>
      </c>
    </row>
    <row r="359" spans="1:14" ht="24" x14ac:dyDescent="0.2">
      <c r="A359" s="2" t="s">
        <v>503</v>
      </c>
      <c r="B359" s="1" t="s">
        <v>499</v>
      </c>
      <c r="C359" s="41">
        <v>1</v>
      </c>
      <c r="D359" s="2"/>
      <c r="E359" s="187">
        <v>0.1</v>
      </c>
      <c r="F359" s="3">
        <v>1977</v>
      </c>
      <c r="G359" s="4" t="s">
        <v>486</v>
      </c>
      <c r="H359" s="5">
        <v>59.392499999999998</v>
      </c>
      <c r="I359" s="5">
        <v>0</v>
      </c>
      <c r="J359" s="200">
        <f t="shared" si="49"/>
        <v>5.9392500000000004</v>
      </c>
      <c r="K359" s="151">
        <v>59.392499999999998</v>
      </c>
      <c r="L359" s="151">
        <v>0</v>
      </c>
      <c r="M359" s="3" t="s">
        <v>5</v>
      </c>
      <c r="N359" s="3">
        <v>48</v>
      </c>
    </row>
    <row r="360" spans="1:14" x14ac:dyDescent="0.2">
      <c r="A360" s="2" t="s">
        <v>504</v>
      </c>
      <c r="B360" s="1" t="s">
        <v>501</v>
      </c>
      <c r="C360" s="41">
        <v>1</v>
      </c>
      <c r="D360" s="2"/>
      <c r="E360" s="187">
        <v>0.1</v>
      </c>
      <c r="F360" s="3"/>
      <c r="G360" s="4"/>
      <c r="H360" s="5"/>
      <c r="I360" s="5"/>
      <c r="J360" s="200"/>
      <c r="K360" s="151"/>
      <c r="L360" s="151"/>
      <c r="M360" s="3"/>
      <c r="N360" s="3"/>
    </row>
    <row r="361" spans="1:14" s="22" customFormat="1" ht="15" x14ac:dyDescent="0.25">
      <c r="A361" s="2"/>
      <c r="B361" s="66"/>
      <c r="C361" s="79"/>
      <c r="D361" s="45"/>
      <c r="E361" s="187"/>
      <c r="F361" s="45"/>
      <c r="G361" s="68" t="s">
        <v>551</v>
      </c>
      <c r="H361" s="67">
        <f>SUM(H351:H360)</f>
        <v>401.28689999999995</v>
      </c>
      <c r="I361" s="67">
        <f>SUM(I351:I360)</f>
        <v>0</v>
      </c>
      <c r="J361" s="200"/>
      <c r="K361" s="153">
        <f>SUM(K351:K360)</f>
        <v>401.28689999999995</v>
      </c>
      <c r="L361" s="172">
        <f>SUM(L351:L360)</f>
        <v>0</v>
      </c>
      <c r="M361" s="45"/>
      <c r="N361" s="21"/>
    </row>
    <row r="362" spans="1:14" s="22" customFormat="1" ht="15" x14ac:dyDescent="0.25">
      <c r="A362" s="34"/>
      <c r="B362" s="53"/>
      <c r="D362" s="52"/>
      <c r="E362" s="189"/>
      <c r="F362" s="52"/>
      <c r="G362" s="54"/>
      <c r="H362" s="55"/>
      <c r="I362" s="55"/>
      <c r="J362" s="203"/>
      <c r="K362" s="154"/>
      <c r="L362" s="169"/>
      <c r="M362" s="52"/>
      <c r="N362" s="51"/>
    </row>
    <row r="363" spans="1:14" ht="15.75" x14ac:dyDescent="0.25">
      <c r="A363" s="217"/>
      <c r="B363" s="15" t="s">
        <v>672</v>
      </c>
    </row>
    <row r="364" spans="1:14" ht="15.75" x14ac:dyDescent="0.25">
      <c r="B364" s="39" t="s">
        <v>562</v>
      </c>
    </row>
    <row r="365" spans="1:14" x14ac:dyDescent="0.2">
      <c r="A365" s="218" t="s">
        <v>398</v>
      </c>
      <c r="B365" s="129" t="s">
        <v>0</v>
      </c>
      <c r="C365" s="73" t="s">
        <v>1</v>
      </c>
      <c r="D365" s="140" t="s">
        <v>632</v>
      </c>
      <c r="E365" s="188" t="s">
        <v>104</v>
      </c>
      <c r="F365" s="118" t="s">
        <v>103</v>
      </c>
      <c r="G365" s="120" t="s">
        <v>64</v>
      </c>
      <c r="H365" s="93" t="s">
        <v>6</v>
      </c>
      <c r="I365" s="149" t="s">
        <v>516</v>
      </c>
      <c r="J365" s="197" t="s">
        <v>629</v>
      </c>
      <c r="K365" s="156" t="s">
        <v>633</v>
      </c>
      <c r="L365" s="177" t="s">
        <v>3</v>
      </c>
      <c r="M365" s="135" t="s">
        <v>4</v>
      </c>
      <c r="N365" s="21" t="s">
        <v>506</v>
      </c>
    </row>
    <row r="366" spans="1:14" x14ac:dyDescent="0.2">
      <c r="A366" s="2" t="s">
        <v>552</v>
      </c>
      <c r="B366" s="1" t="s">
        <v>459</v>
      </c>
      <c r="C366" s="41">
        <v>1</v>
      </c>
      <c r="D366" s="2"/>
      <c r="E366" s="187">
        <v>0.1</v>
      </c>
      <c r="F366" s="3">
        <v>2010</v>
      </c>
      <c r="G366" s="4" t="s">
        <v>236</v>
      </c>
      <c r="H366" s="5">
        <v>180</v>
      </c>
      <c r="I366" s="5">
        <v>0</v>
      </c>
      <c r="J366" s="200">
        <f t="shared" ref="J366:J375" si="50">PRODUCT(H366,E366)</f>
        <v>18</v>
      </c>
      <c r="K366" s="151">
        <v>180</v>
      </c>
      <c r="L366" s="151">
        <v>0</v>
      </c>
      <c r="M366" s="3" t="s">
        <v>5</v>
      </c>
      <c r="N366" s="3">
        <v>15</v>
      </c>
    </row>
    <row r="367" spans="1:14" x14ac:dyDescent="0.2">
      <c r="A367" s="2" t="s">
        <v>553</v>
      </c>
      <c r="B367" s="1" t="s">
        <v>459</v>
      </c>
      <c r="C367" s="41">
        <v>1</v>
      </c>
      <c r="D367" s="2"/>
      <c r="E367" s="187">
        <v>0.1</v>
      </c>
      <c r="F367" s="3">
        <v>2010</v>
      </c>
      <c r="G367" s="4" t="s">
        <v>236</v>
      </c>
      <c r="H367" s="5">
        <v>180</v>
      </c>
      <c r="I367" s="5">
        <v>0</v>
      </c>
      <c r="J367" s="200">
        <f t="shared" si="50"/>
        <v>18</v>
      </c>
      <c r="K367" s="151">
        <v>180</v>
      </c>
      <c r="L367" s="151">
        <v>0</v>
      </c>
      <c r="M367" s="3" t="s">
        <v>5</v>
      </c>
      <c r="N367" s="3">
        <v>15</v>
      </c>
    </row>
    <row r="368" spans="1:14" x14ac:dyDescent="0.2">
      <c r="A368" s="2" t="s">
        <v>554</v>
      </c>
      <c r="B368" s="1" t="s">
        <v>459</v>
      </c>
      <c r="C368" s="41">
        <v>1</v>
      </c>
      <c r="D368" s="2"/>
      <c r="E368" s="187">
        <v>0.1</v>
      </c>
      <c r="F368" s="3">
        <v>2010</v>
      </c>
      <c r="G368" s="4" t="s">
        <v>236</v>
      </c>
      <c r="H368" s="5">
        <v>180</v>
      </c>
      <c r="I368" s="5">
        <v>0</v>
      </c>
      <c r="J368" s="200">
        <f t="shared" si="50"/>
        <v>18</v>
      </c>
      <c r="K368" s="151">
        <v>180</v>
      </c>
      <c r="L368" s="151">
        <v>0</v>
      </c>
      <c r="M368" s="3" t="s">
        <v>5</v>
      </c>
      <c r="N368" s="3">
        <v>15</v>
      </c>
    </row>
    <row r="369" spans="1:14" x14ac:dyDescent="0.2">
      <c r="A369" s="2" t="s">
        <v>555</v>
      </c>
      <c r="B369" s="1" t="s">
        <v>459</v>
      </c>
      <c r="C369" s="41">
        <v>1</v>
      </c>
      <c r="D369" s="2"/>
      <c r="E369" s="187">
        <v>0.1</v>
      </c>
      <c r="F369" s="3">
        <v>2010</v>
      </c>
      <c r="G369" s="4" t="s">
        <v>236</v>
      </c>
      <c r="H369" s="5">
        <v>180</v>
      </c>
      <c r="I369" s="5">
        <v>0</v>
      </c>
      <c r="J369" s="200">
        <f t="shared" si="50"/>
        <v>18</v>
      </c>
      <c r="K369" s="151">
        <v>180</v>
      </c>
      <c r="L369" s="151">
        <v>0</v>
      </c>
      <c r="M369" s="3" t="s">
        <v>5</v>
      </c>
      <c r="N369" s="3">
        <v>15</v>
      </c>
    </row>
    <row r="370" spans="1:14" x14ac:dyDescent="0.2">
      <c r="A370" s="2" t="s">
        <v>556</v>
      </c>
      <c r="B370" s="1" t="s">
        <v>459</v>
      </c>
      <c r="C370" s="41">
        <v>1</v>
      </c>
      <c r="D370" s="2"/>
      <c r="E370" s="187">
        <v>0.1</v>
      </c>
      <c r="F370" s="3">
        <v>2010</v>
      </c>
      <c r="G370" s="4" t="s">
        <v>236</v>
      </c>
      <c r="H370" s="5">
        <v>180</v>
      </c>
      <c r="I370" s="5">
        <v>0</v>
      </c>
      <c r="J370" s="200">
        <f t="shared" si="50"/>
        <v>18</v>
      </c>
      <c r="K370" s="151">
        <v>180</v>
      </c>
      <c r="L370" s="151">
        <v>0</v>
      </c>
      <c r="M370" s="3" t="s">
        <v>5</v>
      </c>
      <c r="N370" s="3">
        <v>15</v>
      </c>
    </row>
    <row r="371" spans="1:14" x14ac:dyDescent="0.2">
      <c r="A371" s="2" t="s">
        <v>557</v>
      </c>
      <c r="B371" s="1" t="s">
        <v>459</v>
      </c>
      <c r="C371" s="41">
        <v>1</v>
      </c>
      <c r="D371" s="2"/>
      <c r="E371" s="187">
        <v>0.1</v>
      </c>
      <c r="F371" s="3">
        <v>2010</v>
      </c>
      <c r="G371" s="4" t="s">
        <v>236</v>
      </c>
      <c r="H371" s="5">
        <v>180</v>
      </c>
      <c r="I371" s="5">
        <v>0</v>
      </c>
      <c r="J371" s="200">
        <f t="shared" si="50"/>
        <v>18</v>
      </c>
      <c r="K371" s="151">
        <v>180</v>
      </c>
      <c r="L371" s="151">
        <v>0</v>
      </c>
      <c r="M371" s="3" t="s">
        <v>5</v>
      </c>
      <c r="N371" s="3">
        <v>15</v>
      </c>
    </row>
    <row r="372" spans="1:14" ht="16.5" customHeight="1" x14ac:dyDescent="0.2">
      <c r="A372" s="2" t="s">
        <v>558</v>
      </c>
      <c r="B372" s="1" t="s">
        <v>459</v>
      </c>
      <c r="C372" s="41">
        <v>1</v>
      </c>
      <c r="D372" s="2"/>
      <c r="E372" s="187">
        <v>0.1</v>
      </c>
      <c r="F372" s="3">
        <v>2010</v>
      </c>
      <c r="G372" s="4" t="s">
        <v>236</v>
      </c>
      <c r="H372" s="5">
        <v>180</v>
      </c>
      <c r="I372" s="5">
        <v>0</v>
      </c>
      <c r="J372" s="200">
        <f t="shared" si="50"/>
        <v>18</v>
      </c>
      <c r="K372" s="151">
        <v>180</v>
      </c>
      <c r="L372" s="151">
        <v>0</v>
      </c>
      <c r="M372" s="3" t="s">
        <v>5</v>
      </c>
      <c r="N372" s="3">
        <v>15</v>
      </c>
    </row>
    <row r="373" spans="1:14" x14ac:dyDescent="0.2">
      <c r="A373" s="2" t="s">
        <v>559</v>
      </c>
      <c r="B373" s="1" t="s">
        <v>459</v>
      </c>
      <c r="C373" s="41">
        <v>1</v>
      </c>
      <c r="D373" s="2"/>
      <c r="E373" s="187">
        <v>0.1</v>
      </c>
      <c r="F373" s="3">
        <v>2010</v>
      </c>
      <c r="G373" s="4" t="s">
        <v>236</v>
      </c>
      <c r="H373" s="5">
        <v>180</v>
      </c>
      <c r="I373" s="5">
        <v>0</v>
      </c>
      <c r="J373" s="200">
        <f t="shared" si="50"/>
        <v>18</v>
      </c>
      <c r="K373" s="151">
        <v>180</v>
      </c>
      <c r="L373" s="151">
        <v>0</v>
      </c>
      <c r="M373" s="3" t="s">
        <v>5</v>
      </c>
      <c r="N373" s="3">
        <v>15</v>
      </c>
    </row>
    <row r="374" spans="1:14" x14ac:dyDescent="0.2">
      <c r="A374" s="2" t="s">
        <v>560</v>
      </c>
      <c r="B374" s="1" t="s">
        <v>459</v>
      </c>
      <c r="C374" s="41">
        <v>1</v>
      </c>
      <c r="D374" s="2"/>
      <c r="E374" s="187">
        <v>0.1</v>
      </c>
      <c r="F374" s="3">
        <v>2010</v>
      </c>
      <c r="G374" s="4" t="s">
        <v>236</v>
      </c>
      <c r="H374" s="5">
        <v>180</v>
      </c>
      <c r="I374" s="5">
        <v>0</v>
      </c>
      <c r="J374" s="200">
        <f t="shared" si="50"/>
        <v>18</v>
      </c>
      <c r="K374" s="151">
        <v>180</v>
      </c>
      <c r="L374" s="151">
        <v>0</v>
      </c>
      <c r="M374" s="3" t="s">
        <v>5</v>
      </c>
      <c r="N374" s="3">
        <v>15</v>
      </c>
    </row>
    <row r="375" spans="1:14" x14ac:dyDescent="0.2">
      <c r="A375" s="2" t="s">
        <v>561</v>
      </c>
      <c r="B375" s="1" t="s">
        <v>459</v>
      </c>
      <c r="C375" s="41">
        <v>1</v>
      </c>
      <c r="D375" s="2"/>
      <c r="E375" s="216">
        <v>0.1</v>
      </c>
      <c r="F375" s="3">
        <v>2010</v>
      </c>
      <c r="G375" s="4" t="s">
        <v>236</v>
      </c>
      <c r="H375" s="5">
        <v>180</v>
      </c>
      <c r="I375" s="5">
        <v>0</v>
      </c>
      <c r="J375" s="200">
        <f t="shared" si="50"/>
        <v>18</v>
      </c>
      <c r="K375" s="151">
        <v>180</v>
      </c>
      <c r="L375" s="151">
        <v>0</v>
      </c>
      <c r="M375" s="3" t="s">
        <v>5</v>
      </c>
      <c r="N375" s="3">
        <v>15</v>
      </c>
    </row>
    <row r="376" spans="1:14" s="22" customFormat="1" ht="15" x14ac:dyDescent="0.25">
      <c r="A376" s="2"/>
      <c r="B376" s="66"/>
      <c r="C376" s="79"/>
      <c r="D376" s="219"/>
      <c r="E376" s="187"/>
      <c r="F376" s="220"/>
      <c r="G376" s="68" t="s">
        <v>551</v>
      </c>
      <c r="H376" s="67">
        <f>SUM(H366:H375)</f>
        <v>1800</v>
      </c>
      <c r="I376" s="67">
        <f>SUM(I366:I375)</f>
        <v>0</v>
      </c>
      <c r="J376" s="200"/>
      <c r="K376" s="153">
        <f>SUM(K366:K375)</f>
        <v>1800</v>
      </c>
      <c r="L376" s="172">
        <f>SUM(L366:L375)</f>
        <v>0</v>
      </c>
      <c r="M376" s="45"/>
      <c r="N376" s="21"/>
    </row>
    <row r="377" spans="1:14" s="22" customFormat="1" ht="15" x14ac:dyDescent="0.25">
      <c r="A377" s="34"/>
      <c r="B377" s="53"/>
      <c r="D377" s="52"/>
      <c r="E377" s="185"/>
      <c r="F377" s="52"/>
      <c r="G377" s="54"/>
      <c r="H377" s="55"/>
      <c r="I377" s="55"/>
      <c r="J377" s="203"/>
      <c r="K377" s="154"/>
      <c r="L377" s="169"/>
      <c r="M377" s="52"/>
      <c r="N377" s="51"/>
    </row>
    <row r="378" spans="1:14" ht="15.75" x14ac:dyDescent="0.25">
      <c r="B378" s="15" t="s">
        <v>671</v>
      </c>
      <c r="E378" s="189"/>
    </row>
    <row r="379" spans="1:14" ht="15.75" x14ac:dyDescent="0.25">
      <c r="B379" s="39" t="s">
        <v>590</v>
      </c>
    </row>
    <row r="380" spans="1:14" x14ac:dyDescent="0.2">
      <c r="A380" s="139" t="s">
        <v>398</v>
      </c>
      <c r="B380" s="129" t="s">
        <v>0</v>
      </c>
      <c r="C380" s="73" t="s">
        <v>1</v>
      </c>
      <c r="D380" s="140" t="s">
        <v>632</v>
      </c>
      <c r="E380" s="188" t="s">
        <v>104</v>
      </c>
      <c r="F380" s="118" t="s">
        <v>103</v>
      </c>
      <c r="G380" s="120" t="s">
        <v>64</v>
      </c>
      <c r="H380" s="93" t="s">
        <v>6</v>
      </c>
      <c r="I380" s="149" t="s">
        <v>516</v>
      </c>
      <c r="J380" s="197" t="s">
        <v>629</v>
      </c>
      <c r="K380" s="156" t="s">
        <v>633</v>
      </c>
      <c r="L380" s="177" t="s">
        <v>3</v>
      </c>
      <c r="M380" s="135" t="s">
        <v>4</v>
      </c>
      <c r="N380" s="21" t="s">
        <v>506</v>
      </c>
    </row>
    <row r="381" spans="1:14" x14ac:dyDescent="0.2">
      <c r="A381" s="2" t="s">
        <v>563</v>
      </c>
      <c r="B381" s="1" t="s">
        <v>429</v>
      </c>
      <c r="C381" s="41">
        <v>1</v>
      </c>
      <c r="D381" s="3"/>
      <c r="E381" s="187">
        <v>0.03</v>
      </c>
      <c r="F381" s="3">
        <v>2007</v>
      </c>
      <c r="G381" s="4" t="s">
        <v>430</v>
      </c>
      <c r="H381" s="243">
        <v>2800</v>
      </c>
      <c r="I381" s="243">
        <v>84</v>
      </c>
      <c r="J381" s="243">
        <f t="shared" ref="J381:J410" si="51">PRODUCT(H381,E381)</f>
        <v>84</v>
      </c>
      <c r="K381" s="244">
        <f t="shared" ref="K381:K410" si="52">PRODUCT(J381,N381)</f>
        <v>1512</v>
      </c>
      <c r="L381" s="244">
        <f>SUM(H381,-K381)</f>
        <v>1288</v>
      </c>
      <c r="M381" s="3" t="s">
        <v>5</v>
      </c>
      <c r="N381" s="3">
        <v>18</v>
      </c>
    </row>
    <row r="382" spans="1:14" x14ac:dyDescent="0.2">
      <c r="A382" s="2" t="s">
        <v>564</v>
      </c>
      <c r="B382" s="1" t="s">
        <v>426</v>
      </c>
      <c r="C382" s="41">
        <v>1</v>
      </c>
      <c r="D382" s="3"/>
      <c r="E382" s="187">
        <v>0.03</v>
      </c>
      <c r="F382" s="3">
        <v>2008</v>
      </c>
      <c r="G382" s="4" t="s">
        <v>425</v>
      </c>
      <c r="H382" s="243">
        <v>10000</v>
      </c>
      <c r="I382" s="243">
        <v>0</v>
      </c>
      <c r="J382" s="243">
        <f t="shared" si="51"/>
        <v>300</v>
      </c>
      <c r="K382" s="244">
        <f t="shared" si="52"/>
        <v>5100</v>
      </c>
      <c r="L382" s="244">
        <f t="shared" ref="L382:L410" si="53">SUM(H382,-K382)</f>
        <v>4900</v>
      </c>
      <c r="M382" s="3" t="s">
        <v>5</v>
      </c>
      <c r="N382" s="3">
        <v>17</v>
      </c>
    </row>
    <row r="383" spans="1:14" ht="24" x14ac:dyDescent="0.2">
      <c r="A383" s="2" t="s">
        <v>565</v>
      </c>
      <c r="B383" s="1" t="s">
        <v>423</v>
      </c>
      <c r="C383" s="41">
        <v>1</v>
      </c>
      <c r="D383" s="3"/>
      <c r="E383" s="187">
        <v>0.03</v>
      </c>
      <c r="F383" s="3">
        <v>2009</v>
      </c>
      <c r="G383" s="4" t="s">
        <v>424</v>
      </c>
      <c r="H383" s="243">
        <v>3400</v>
      </c>
      <c r="I383" s="243"/>
      <c r="J383" s="243">
        <f t="shared" si="51"/>
        <v>102</v>
      </c>
      <c r="K383" s="244">
        <f t="shared" si="52"/>
        <v>1632</v>
      </c>
      <c r="L383" s="244">
        <f t="shared" si="53"/>
        <v>1768</v>
      </c>
      <c r="M383" s="3" t="s">
        <v>5</v>
      </c>
      <c r="N383" s="3">
        <v>16</v>
      </c>
    </row>
    <row r="384" spans="1:14" x14ac:dyDescent="0.2">
      <c r="A384" s="2" t="s">
        <v>566</v>
      </c>
      <c r="B384" s="1" t="s">
        <v>134</v>
      </c>
      <c r="C384" s="41">
        <v>1</v>
      </c>
      <c r="D384" s="3"/>
      <c r="E384" s="187">
        <v>0.03</v>
      </c>
      <c r="F384" s="3">
        <v>2014</v>
      </c>
      <c r="G384" s="4" t="s">
        <v>135</v>
      </c>
      <c r="H384" s="243">
        <v>1213</v>
      </c>
      <c r="I384" s="243">
        <v>36.39</v>
      </c>
      <c r="J384" s="243">
        <f t="shared" si="51"/>
        <v>36.39</v>
      </c>
      <c r="K384" s="244">
        <f t="shared" si="52"/>
        <v>400.29</v>
      </c>
      <c r="L384" s="244">
        <f t="shared" si="53"/>
        <v>812.71</v>
      </c>
      <c r="M384" s="3" t="s">
        <v>5</v>
      </c>
      <c r="N384" s="3">
        <v>11</v>
      </c>
    </row>
    <row r="385" spans="1:14" x14ac:dyDescent="0.2">
      <c r="A385" s="2" t="s">
        <v>567</v>
      </c>
      <c r="B385" s="1" t="s">
        <v>152</v>
      </c>
      <c r="C385" s="41">
        <v>1</v>
      </c>
      <c r="D385" s="3"/>
      <c r="E385" s="187">
        <v>0.03</v>
      </c>
      <c r="F385" s="3">
        <v>2012</v>
      </c>
      <c r="G385" s="4" t="s">
        <v>153</v>
      </c>
      <c r="H385" s="243">
        <v>1700</v>
      </c>
      <c r="I385" s="243">
        <v>51</v>
      </c>
      <c r="J385" s="243">
        <f t="shared" si="51"/>
        <v>51</v>
      </c>
      <c r="K385" s="244">
        <f t="shared" si="52"/>
        <v>663</v>
      </c>
      <c r="L385" s="244">
        <f t="shared" si="53"/>
        <v>1037</v>
      </c>
      <c r="M385" s="3" t="s">
        <v>5</v>
      </c>
      <c r="N385" s="3">
        <v>13</v>
      </c>
    </row>
    <row r="386" spans="1:14" x14ac:dyDescent="0.2">
      <c r="A386" s="2" t="s">
        <v>568</v>
      </c>
      <c r="B386" s="1" t="s">
        <v>170</v>
      </c>
      <c r="C386" s="41">
        <v>1</v>
      </c>
      <c r="D386" s="3"/>
      <c r="E386" s="187">
        <v>0.03</v>
      </c>
      <c r="F386" s="3">
        <v>2012</v>
      </c>
      <c r="G386" s="4" t="s">
        <v>171</v>
      </c>
      <c r="H386" s="243">
        <v>1050</v>
      </c>
      <c r="I386" s="243">
        <v>31.5</v>
      </c>
      <c r="J386" s="243">
        <f t="shared" si="51"/>
        <v>31.5</v>
      </c>
      <c r="K386" s="244">
        <f t="shared" si="52"/>
        <v>409.5</v>
      </c>
      <c r="L386" s="244">
        <f t="shared" si="53"/>
        <v>640.5</v>
      </c>
      <c r="M386" s="3" t="s">
        <v>5</v>
      </c>
      <c r="N386" s="3">
        <v>13</v>
      </c>
    </row>
    <row r="387" spans="1:14" x14ac:dyDescent="0.2">
      <c r="A387" s="2" t="s">
        <v>569</v>
      </c>
      <c r="B387" s="1" t="s">
        <v>172</v>
      </c>
      <c r="C387" s="41">
        <v>1</v>
      </c>
      <c r="D387" s="3"/>
      <c r="E387" s="187">
        <v>0.03</v>
      </c>
      <c r="F387" s="3">
        <v>2015</v>
      </c>
      <c r="G387" s="4" t="s">
        <v>173</v>
      </c>
      <c r="H387" s="243">
        <v>60</v>
      </c>
      <c r="I387" s="243">
        <v>1.8</v>
      </c>
      <c r="J387" s="243">
        <f t="shared" si="51"/>
        <v>1.7999999999999998</v>
      </c>
      <c r="K387" s="244">
        <f t="shared" si="52"/>
        <v>18</v>
      </c>
      <c r="L387" s="244">
        <f t="shared" si="53"/>
        <v>42</v>
      </c>
      <c r="M387" s="3" t="s">
        <v>5</v>
      </c>
      <c r="N387" s="3">
        <v>10</v>
      </c>
    </row>
    <row r="388" spans="1:14" x14ac:dyDescent="0.2">
      <c r="A388" s="2" t="s">
        <v>570</v>
      </c>
      <c r="B388" s="1" t="s">
        <v>174</v>
      </c>
      <c r="C388" s="41">
        <v>1</v>
      </c>
      <c r="D388" s="3"/>
      <c r="E388" s="187">
        <v>0.03</v>
      </c>
      <c r="F388" s="3">
        <v>2015</v>
      </c>
      <c r="G388" s="4" t="s">
        <v>173</v>
      </c>
      <c r="H388" s="243">
        <v>50</v>
      </c>
      <c r="I388" s="243">
        <v>1.5</v>
      </c>
      <c r="J388" s="243">
        <f t="shared" si="51"/>
        <v>1.5</v>
      </c>
      <c r="K388" s="244">
        <f t="shared" si="52"/>
        <v>15</v>
      </c>
      <c r="L388" s="244">
        <f t="shared" si="53"/>
        <v>35</v>
      </c>
      <c r="M388" s="3" t="s">
        <v>5</v>
      </c>
      <c r="N388" s="3">
        <v>10</v>
      </c>
    </row>
    <row r="389" spans="1:14" x14ac:dyDescent="0.2">
      <c r="A389" s="2" t="s">
        <v>571</v>
      </c>
      <c r="B389" s="1" t="s">
        <v>679</v>
      </c>
      <c r="C389" s="41">
        <v>1</v>
      </c>
      <c r="D389" s="3"/>
      <c r="E389" s="187">
        <v>0.03</v>
      </c>
      <c r="F389" s="3">
        <v>2010</v>
      </c>
      <c r="G389" s="4" t="s">
        <v>164</v>
      </c>
      <c r="H389" s="243">
        <v>6990</v>
      </c>
      <c r="I389" s="243">
        <v>209.7</v>
      </c>
      <c r="J389" s="243">
        <f t="shared" si="51"/>
        <v>209.7</v>
      </c>
      <c r="K389" s="244">
        <f t="shared" si="52"/>
        <v>3145.5</v>
      </c>
      <c r="L389" s="244">
        <f t="shared" si="53"/>
        <v>3844.5</v>
      </c>
      <c r="M389" s="3" t="s">
        <v>5</v>
      </c>
      <c r="N389" s="3">
        <v>15</v>
      </c>
    </row>
    <row r="390" spans="1:14" ht="24" x14ac:dyDescent="0.2">
      <c r="A390" s="2" t="s">
        <v>572</v>
      </c>
      <c r="B390" s="1" t="s">
        <v>452</v>
      </c>
      <c r="C390" s="41">
        <v>1</v>
      </c>
      <c r="D390" s="3"/>
      <c r="E390" s="187">
        <v>0.03</v>
      </c>
      <c r="F390" s="3">
        <v>2011</v>
      </c>
      <c r="G390" s="4" t="s">
        <v>453</v>
      </c>
      <c r="H390" s="243">
        <v>3400</v>
      </c>
      <c r="I390" s="243">
        <v>102</v>
      </c>
      <c r="J390" s="243">
        <f t="shared" si="51"/>
        <v>102</v>
      </c>
      <c r="K390" s="244">
        <f t="shared" si="52"/>
        <v>1428</v>
      </c>
      <c r="L390" s="244">
        <f t="shared" si="53"/>
        <v>1972</v>
      </c>
      <c r="M390" s="3" t="s">
        <v>5</v>
      </c>
      <c r="N390" s="3">
        <v>14</v>
      </c>
    </row>
    <row r="391" spans="1:14" s="46" customFormat="1" ht="12" x14ac:dyDescent="0.2">
      <c r="A391" s="2" t="s">
        <v>573</v>
      </c>
      <c r="B391" s="41" t="s">
        <v>152</v>
      </c>
      <c r="C391" s="121">
        <v>1</v>
      </c>
      <c r="D391" s="122"/>
      <c r="E391" s="187">
        <v>0.03</v>
      </c>
      <c r="F391" s="123">
        <v>2019</v>
      </c>
      <c r="G391" s="126" t="s">
        <v>508</v>
      </c>
      <c r="H391" s="243">
        <v>3550</v>
      </c>
      <c r="I391" s="245">
        <v>106.5</v>
      </c>
      <c r="J391" s="243">
        <f t="shared" si="51"/>
        <v>106.5</v>
      </c>
      <c r="K391" s="244">
        <f t="shared" si="52"/>
        <v>639</v>
      </c>
      <c r="L391" s="244">
        <f t="shared" si="53"/>
        <v>2911</v>
      </c>
      <c r="M391" s="122" t="s">
        <v>5</v>
      </c>
      <c r="N391" s="3">
        <v>6</v>
      </c>
    </row>
    <row r="392" spans="1:14" s="84" customFormat="1" ht="15" x14ac:dyDescent="0.25">
      <c r="A392" s="2" t="s">
        <v>574</v>
      </c>
      <c r="B392" s="101" t="s">
        <v>542</v>
      </c>
      <c r="C392" s="121">
        <v>1</v>
      </c>
      <c r="D392" s="122"/>
      <c r="E392" s="187">
        <v>0.03</v>
      </c>
      <c r="F392" s="124">
        <v>2021</v>
      </c>
      <c r="G392" s="126" t="s">
        <v>538</v>
      </c>
      <c r="H392" s="246">
        <v>2665.7</v>
      </c>
      <c r="I392" s="245">
        <v>109.97</v>
      </c>
      <c r="J392" s="243">
        <f t="shared" si="51"/>
        <v>79.970999999999989</v>
      </c>
      <c r="K392" s="244">
        <f t="shared" si="52"/>
        <v>319.88399999999996</v>
      </c>
      <c r="L392" s="244">
        <f t="shared" si="53"/>
        <v>2345.8159999999998</v>
      </c>
      <c r="M392" s="3" t="s">
        <v>5</v>
      </c>
      <c r="N392" s="3">
        <v>4</v>
      </c>
    </row>
    <row r="393" spans="1:14" s="33" customFormat="1" ht="12" x14ac:dyDescent="0.2">
      <c r="A393" s="2" t="s">
        <v>575</v>
      </c>
      <c r="B393" s="97" t="s">
        <v>512</v>
      </c>
      <c r="C393" s="98"/>
      <c r="D393" s="99"/>
      <c r="E393" s="187">
        <v>0.03</v>
      </c>
      <c r="F393" s="96">
        <v>2019</v>
      </c>
      <c r="G393" s="126" t="s">
        <v>513</v>
      </c>
      <c r="H393" s="247">
        <v>7200</v>
      </c>
      <c r="I393" s="247">
        <v>216</v>
      </c>
      <c r="J393" s="243">
        <f t="shared" si="51"/>
        <v>216</v>
      </c>
      <c r="K393" s="244">
        <f t="shared" si="52"/>
        <v>1296</v>
      </c>
      <c r="L393" s="244">
        <f t="shared" si="53"/>
        <v>5904</v>
      </c>
      <c r="M393" s="100" t="s">
        <v>5</v>
      </c>
      <c r="N393" s="100">
        <v>6</v>
      </c>
    </row>
    <row r="394" spans="1:14" s="33" customFormat="1" ht="12" x14ac:dyDescent="0.2">
      <c r="A394" s="2" t="s">
        <v>576</v>
      </c>
      <c r="B394" s="97" t="s">
        <v>512</v>
      </c>
      <c r="C394" s="98"/>
      <c r="D394" s="99"/>
      <c r="E394" s="187">
        <v>0.03</v>
      </c>
      <c r="F394" s="96">
        <v>2019</v>
      </c>
      <c r="G394" s="126" t="s">
        <v>514</v>
      </c>
      <c r="H394" s="247">
        <v>18000</v>
      </c>
      <c r="I394" s="247">
        <v>540</v>
      </c>
      <c r="J394" s="243">
        <f t="shared" si="51"/>
        <v>540</v>
      </c>
      <c r="K394" s="244">
        <f t="shared" si="52"/>
        <v>3240</v>
      </c>
      <c r="L394" s="244">
        <f t="shared" si="53"/>
        <v>14760</v>
      </c>
      <c r="M394" s="100" t="s">
        <v>5</v>
      </c>
      <c r="N394" s="100">
        <v>6</v>
      </c>
    </row>
    <row r="395" spans="1:14" s="33" customFormat="1" ht="12" x14ac:dyDescent="0.2">
      <c r="A395" s="2" t="s">
        <v>577</v>
      </c>
      <c r="B395" s="97" t="s">
        <v>512</v>
      </c>
      <c r="C395" s="98"/>
      <c r="D395" s="99"/>
      <c r="E395" s="187">
        <v>0.03</v>
      </c>
      <c r="F395" s="96">
        <v>2019</v>
      </c>
      <c r="G395" s="126" t="s">
        <v>515</v>
      </c>
      <c r="H395" s="247">
        <v>6300</v>
      </c>
      <c r="I395" s="247">
        <v>189</v>
      </c>
      <c r="J395" s="243">
        <f t="shared" si="51"/>
        <v>189</v>
      </c>
      <c r="K395" s="244">
        <f t="shared" si="52"/>
        <v>1134</v>
      </c>
      <c r="L395" s="244">
        <f t="shared" si="53"/>
        <v>5166</v>
      </c>
      <c r="M395" s="100" t="s">
        <v>5</v>
      </c>
      <c r="N395" s="100">
        <v>6</v>
      </c>
    </row>
    <row r="396" spans="1:14" s="46" customFormat="1" ht="12" x14ac:dyDescent="0.2">
      <c r="A396" s="2" t="s">
        <v>578</v>
      </c>
      <c r="B396" s="41" t="s">
        <v>528</v>
      </c>
      <c r="C396" s="121">
        <v>1</v>
      </c>
      <c r="D396" s="122"/>
      <c r="E396" s="187">
        <v>0.03</v>
      </c>
      <c r="F396" s="123">
        <v>2020</v>
      </c>
      <c r="G396" s="126" t="s">
        <v>527</v>
      </c>
      <c r="H396" s="243">
        <v>3450</v>
      </c>
      <c r="I396" s="245">
        <v>103.5</v>
      </c>
      <c r="J396" s="243">
        <f t="shared" si="51"/>
        <v>103.5</v>
      </c>
      <c r="K396" s="244">
        <f t="shared" si="52"/>
        <v>517.5</v>
      </c>
      <c r="L396" s="244">
        <f t="shared" si="53"/>
        <v>2932.5</v>
      </c>
      <c r="M396" s="122" t="s">
        <v>5</v>
      </c>
      <c r="N396" s="3">
        <v>5</v>
      </c>
    </row>
    <row r="397" spans="1:14" s="46" customFormat="1" ht="12" x14ac:dyDescent="0.2">
      <c r="A397" s="2" t="s">
        <v>579</v>
      </c>
      <c r="B397" s="126" t="s">
        <v>533</v>
      </c>
      <c r="C397" s="121"/>
      <c r="D397" s="122"/>
      <c r="E397" s="187">
        <v>0.03</v>
      </c>
      <c r="F397" s="127">
        <v>2020</v>
      </c>
      <c r="G397" s="126" t="s">
        <v>534</v>
      </c>
      <c r="H397" s="246">
        <v>13500</v>
      </c>
      <c r="I397" s="246">
        <v>405</v>
      </c>
      <c r="J397" s="243">
        <f t="shared" si="51"/>
        <v>405</v>
      </c>
      <c r="K397" s="244">
        <f t="shared" si="52"/>
        <v>2025</v>
      </c>
      <c r="L397" s="244">
        <f t="shared" si="53"/>
        <v>11475</v>
      </c>
      <c r="M397" s="3" t="s">
        <v>5</v>
      </c>
      <c r="N397" s="3">
        <v>5</v>
      </c>
    </row>
    <row r="398" spans="1:14" s="47" customFormat="1" ht="12.75" x14ac:dyDescent="0.2">
      <c r="A398" s="2" t="s">
        <v>580</v>
      </c>
      <c r="B398" s="101" t="s">
        <v>529</v>
      </c>
      <c r="C398" s="121"/>
      <c r="D398" s="122"/>
      <c r="E398" s="187">
        <v>0.03</v>
      </c>
      <c r="F398" s="127">
        <v>2020</v>
      </c>
      <c r="G398" s="126" t="s">
        <v>530</v>
      </c>
      <c r="H398" s="246">
        <v>16500</v>
      </c>
      <c r="I398" s="246">
        <v>495</v>
      </c>
      <c r="J398" s="243">
        <f t="shared" si="51"/>
        <v>495</v>
      </c>
      <c r="K398" s="244">
        <f t="shared" si="52"/>
        <v>2475</v>
      </c>
      <c r="L398" s="244">
        <f t="shared" si="53"/>
        <v>14025</v>
      </c>
      <c r="M398" s="3" t="s">
        <v>5</v>
      </c>
      <c r="N398" s="3">
        <v>5</v>
      </c>
    </row>
    <row r="399" spans="1:14" s="47" customFormat="1" ht="12.75" x14ac:dyDescent="0.2">
      <c r="A399" s="2" t="s">
        <v>581</v>
      </c>
      <c r="B399" s="101" t="s">
        <v>529</v>
      </c>
      <c r="C399" s="121"/>
      <c r="D399" s="122"/>
      <c r="E399" s="187">
        <v>0.03</v>
      </c>
      <c r="F399" s="127">
        <v>2020</v>
      </c>
      <c r="G399" s="126" t="s">
        <v>531</v>
      </c>
      <c r="H399" s="246">
        <v>9600</v>
      </c>
      <c r="I399" s="246">
        <v>288</v>
      </c>
      <c r="J399" s="243">
        <f t="shared" si="51"/>
        <v>288</v>
      </c>
      <c r="K399" s="244">
        <f t="shared" si="52"/>
        <v>1440</v>
      </c>
      <c r="L399" s="244">
        <f t="shared" si="53"/>
        <v>8160</v>
      </c>
      <c r="M399" s="3" t="s">
        <v>5</v>
      </c>
      <c r="N399" s="3">
        <v>5</v>
      </c>
    </row>
    <row r="400" spans="1:14" x14ac:dyDescent="0.2">
      <c r="A400" s="2" t="s">
        <v>582</v>
      </c>
      <c r="B400" s="101" t="s">
        <v>529</v>
      </c>
      <c r="C400" s="121"/>
      <c r="D400" s="122"/>
      <c r="E400" s="187">
        <v>0.03</v>
      </c>
      <c r="F400" s="124">
        <v>2020</v>
      </c>
      <c r="G400" s="101" t="s">
        <v>532</v>
      </c>
      <c r="H400" s="246">
        <v>1900</v>
      </c>
      <c r="I400" s="246">
        <v>57</v>
      </c>
      <c r="J400" s="243">
        <f t="shared" si="51"/>
        <v>57</v>
      </c>
      <c r="K400" s="244">
        <f t="shared" si="52"/>
        <v>285</v>
      </c>
      <c r="L400" s="244">
        <f t="shared" si="53"/>
        <v>1615</v>
      </c>
      <c r="M400" s="3" t="s">
        <v>5</v>
      </c>
      <c r="N400" s="3">
        <v>5</v>
      </c>
    </row>
    <row r="401" spans="1:16" s="46" customFormat="1" ht="12" x14ac:dyDescent="0.2">
      <c r="A401" s="2" t="s">
        <v>583</v>
      </c>
      <c r="B401" s="126" t="s">
        <v>529</v>
      </c>
      <c r="C401" s="121"/>
      <c r="D401" s="122"/>
      <c r="E401" s="187">
        <v>0.03</v>
      </c>
      <c r="F401" s="127">
        <v>2020</v>
      </c>
      <c r="G401" s="126" t="s">
        <v>626</v>
      </c>
      <c r="H401" s="246">
        <v>6400</v>
      </c>
      <c r="I401" s="246">
        <v>192</v>
      </c>
      <c r="J401" s="243">
        <f t="shared" si="51"/>
        <v>192</v>
      </c>
      <c r="K401" s="244">
        <f t="shared" si="52"/>
        <v>960</v>
      </c>
      <c r="L401" s="244">
        <f t="shared" si="53"/>
        <v>5440</v>
      </c>
      <c r="M401" s="3" t="s">
        <v>5</v>
      </c>
      <c r="N401" s="3">
        <v>5</v>
      </c>
    </row>
    <row r="402" spans="1:16" s="84" customFormat="1" ht="15" x14ac:dyDescent="0.25">
      <c r="A402" s="2" t="s">
        <v>584</v>
      </c>
      <c r="B402" s="101" t="s">
        <v>529</v>
      </c>
      <c r="C402" s="121"/>
      <c r="D402" s="122"/>
      <c r="E402" s="187">
        <v>0.03</v>
      </c>
      <c r="F402" s="127">
        <v>2021</v>
      </c>
      <c r="G402" s="126" t="s">
        <v>539</v>
      </c>
      <c r="H402" s="246">
        <v>18619.5</v>
      </c>
      <c r="I402" s="246">
        <v>588.54999999999995</v>
      </c>
      <c r="J402" s="243">
        <f t="shared" si="51"/>
        <v>558.58499999999992</v>
      </c>
      <c r="K402" s="244">
        <f t="shared" si="52"/>
        <v>2234.3399999999997</v>
      </c>
      <c r="L402" s="244">
        <f t="shared" si="53"/>
        <v>16385.16</v>
      </c>
      <c r="M402" s="3" t="s">
        <v>5</v>
      </c>
      <c r="N402" s="3">
        <v>4</v>
      </c>
    </row>
    <row r="403" spans="1:16" s="84" customFormat="1" ht="15" x14ac:dyDescent="0.25">
      <c r="A403" s="2" t="s">
        <v>585</v>
      </c>
      <c r="B403" s="101" t="s">
        <v>529</v>
      </c>
      <c r="C403" s="121"/>
      <c r="D403" s="122"/>
      <c r="E403" s="187">
        <v>0.03</v>
      </c>
      <c r="F403" s="127">
        <v>2021</v>
      </c>
      <c r="G403" s="126" t="s">
        <v>540</v>
      </c>
      <c r="H403" s="246">
        <v>14360.5</v>
      </c>
      <c r="I403" s="246">
        <v>430.815</v>
      </c>
      <c r="J403" s="243">
        <f t="shared" si="51"/>
        <v>430.815</v>
      </c>
      <c r="K403" s="244">
        <f t="shared" si="52"/>
        <v>1723.26</v>
      </c>
      <c r="L403" s="244">
        <f t="shared" si="53"/>
        <v>12637.24</v>
      </c>
      <c r="M403" s="3" t="s">
        <v>5</v>
      </c>
      <c r="N403" s="3">
        <v>4</v>
      </c>
    </row>
    <row r="404" spans="1:16" s="84" customFormat="1" ht="15" x14ac:dyDescent="0.25">
      <c r="A404" s="2" t="s">
        <v>586</v>
      </c>
      <c r="B404" s="101" t="s">
        <v>529</v>
      </c>
      <c r="C404" s="121"/>
      <c r="D404" s="122"/>
      <c r="E404" s="187">
        <v>0.03</v>
      </c>
      <c r="F404" s="127">
        <v>2021</v>
      </c>
      <c r="G404" s="126" t="s">
        <v>541</v>
      </c>
      <c r="H404" s="246">
        <v>12000</v>
      </c>
      <c r="I404" s="246">
        <v>360</v>
      </c>
      <c r="J404" s="243">
        <f t="shared" si="51"/>
        <v>360</v>
      </c>
      <c r="K404" s="244">
        <f t="shared" si="52"/>
        <v>1440</v>
      </c>
      <c r="L404" s="244">
        <f t="shared" si="53"/>
        <v>10560</v>
      </c>
      <c r="M404" s="3" t="s">
        <v>5</v>
      </c>
      <c r="N404" s="3">
        <v>4</v>
      </c>
    </row>
    <row r="405" spans="1:16" s="84" customFormat="1" ht="15" x14ac:dyDescent="0.25">
      <c r="A405" s="2" t="s">
        <v>587</v>
      </c>
      <c r="B405" s="101" t="s">
        <v>529</v>
      </c>
      <c r="C405" s="121"/>
      <c r="D405" s="122"/>
      <c r="E405" s="187">
        <v>0.03</v>
      </c>
      <c r="F405" s="127">
        <v>2022</v>
      </c>
      <c r="G405" s="126" t="s">
        <v>609</v>
      </c>
      <c r="H405" s="246">
        <v>22710</v>
      </c>
      <c r="I405" s="246"/>
      <c r="J405" s="243">
        <f t="shared" si="51"/>
        <v>681.3</v>
      </c>
      <c r="K405" s="244">
        <f t="shared" si="52"/>
        <v>2043.8999999999999</v>
      </c>
      <c r="L405" s="244">
        <f t="shared" si="53"/>
        <v>20666.099999999999</v>
      </c>
      <c r="M405" s="3" t="s">
        <v>5</v>
      </c>
      <c r="N405" s="3">
        <v>3</v>
      </c>
    </row>
    <row r="406" spans="1:16" s="84" customFormat="1" ht="15" x14ac:dyDescent="0.25">
      <c r="A406" s="2" t="s">
        <v>608</v>
      </c>
      <c r="B406" s="101" t="s">
        <v>529</v>
      </c>
      <c r="C406" s="121"/>
      <c r="D406" s="122"/>
      <c r="E406" s="187">
        <v>0.03</v>
      </c>
      <c r="F406" s="127">
        <v>2022</v>
      </c>
      <c r="G406" s="126" t="s">
        <v>611</v>
      </c>
      <c r="H406" s="246">
        <v>16112.5</v>
      </c>
      <c r="I406" s="246"/>
      <c r="J406" s="243">
        <f t="shared" si="51"/>
        <v>483.375</v>
      </c>
      <c r="K406" s="244">
        <f t="shared" si="52"/>
        <v>1450.125</v>
      </c>
      <c r="L406" s="244">
        <f t="shared" si="53"/>
        <v>14662.375</v>
      </c>
      <c r="M406" s="3" t="s">
        <v>5</v>
      </c>
      <c r="N406" s="3">
        <v>3</v>
      </c>
    </row>
    <row r="407" spans="1:16" s="84" customFormat="1" ht="15" x14ac:dyDescent="0.25">
      <c r="A407" s="2" t="s">
        <v>610</v>
      </c>
      <c r="B407" s="101" t="s">
        <v>613</v>
      </c>
      <c r="C407" s="121"/>
      <c r="D407" s="122"/>
      <c r="E407" s="187">
        <v>0.03</v>
      </c>
      <c r="F407" s="127">
        <v>2022</v>
      </c>
      <c r="G407" s="126" t="s">
        <v>614</v>
      </c>
      <c r="H407" s="246">
        <v>3000</v>
      </c>
      <c r="I407" s="246"/>
      <c r="J407" s="243">
        <f t="shared" si="51"/>
        <v>90</v>
      </c>
      <c r="K407" s="244">
        <f t="shared" si="52"/>
        <v>270</v>
      </c>
      <c r="L407" s="244">
        <f t="shared" si="53"/>
        <v>2730</v>
      </c>
      <c r="M407" s="3" t="s">
        <v>5</v>
      </c>
      <c r="N407" s="3">
        <v>3</v>
      </c>
    </row>
    <row r="408" spans="1:16" s="84" customFormat="1" ht="15" x14ac:dyDescent="0.25">
      <c r="A408" s="2" t="s">
        <v>612</v>
      </c>
      <c r="B408" s="101" t="s">
        <v>613</v>
      </c>
      <c r="C408" s="121"/>
      <c r="D408" s="122"/>
      <c r="E408" s="187">
        <v>0.03</v>
      </c>
      <c r="F408" s="127">
        <v>2022</v>
      </c>
      <c r="G408" s="126" t="s">
        <v>616</v>
      </c>
      <c r="H408" s="246">
        <v>1560</v>
      </c>
      <c r="I408" s="246"/>
      <c r="J408" s="243">
        <f t="shared" si="51"/>
        <v>46.8</v>
      </c>
      <c r="K408" s="244">
        <f t="shared" si="52"/>
        <v>140.39999999999998</v>
      </c>
      <c r="L408" s="244">
        <f t="shared" si="53"/>
        <v>1419.6</v>
      </c>
      <c r="M408" s="3" t="s">
        <v>5</v>
      </c>
      <c r="N408" s="3">
        <v>3</v>
      </c>
    </row>
    <row r="409" spans="1:16" s="84" customFormat="1" ht="15" x14ac:dyDescent="0.25">
      <c r="A409" s="2" t="s">
        <v>615</v>
      </c>
      <c r="B409" s="101" t="s">
        <v>621</v>
      </c>
      <c r="C409" s="121"/>
      <c r="D409" s="122"/>
      <c r="E409" s="187">
        <v>0.03</v>
      </c>
      <c r="F409" s="127">
        <v>2023</v>
      </c>
      <c r="G409" s="126" t="s">
        <v>622</v>
      </c>
      <c r="H409" s="246">
        <v>3752.72</v>
      </c>
      <c r="I409" s="246"/>
      <c r="J409" s="243">
        <f t="shared" si="51"/>
        <v>112.58159999999999</v>
      </c>
      <c r="K409" s="244">
        <f t="shared" si="52"/>
        <v>225.16319999999999</v>
      </c>
      <c r="L409" s="244">
        <f t="shared" si="53"/>
        <v>3527.5567999999998</v>
      </c>
      <c r="M409" s="3" t="s">
        <v>5</v>
      </c>
      <c r="N409" s="3">
        <v>2</v>
      </c>
      <c r="P409" s="179"/>
    </row>
    <row r="410" spans="1:16" s="84" customFormat="1" ht="15" x14ac:dyDescent="0.25">
      <c r="A410" s="2" t="s">
        <v>620</v>
      </c>
      <c r="B410" s="101" t="s">
        <v>621</v>
      </c>
      <c r="C410" s="121"/>
      <c r="D410" s="122"/>
      <c r="E410" s="187">
        <v>0.03</v>
      </c>
      <c r="F410" s="127">
        <v>2023</v>
      </c>
      <c r="G410" s="126" t="s">
        <v>623</v>
      </c>
      <c r="H410" s="246">
        <v>3972.32</v>
      </c>
      <c r="I410" s="246"/>
      <c r="J410" s="243">
        <f t="shared" si="51"/>
        <v>119.1696</v>
      </c>
      <c r="K410" s="244">
        <f t="shared" si="52"/>
        <v>238.33920000000001</v>
      </c>
      <c r="L410" s="244">
        <f t="shared" si="53"/>
        <v>3733.9808000000003</v>
      </c>
      <c r="M410" s="3" t="s">
        <v>5</v>
      </c>
      <c r="N410" s="3">
        <v>2</v>
      </c>
      <c r="P410" s="179"/>
    </row>
    <row r="411" spans="1:16" s="22" customFormat="1" ht="15" x14ac:dyDescent="0.25">
      <c r="A411" s="118"/>
      <c r="B411" s="66"/>
      <c r="C411" s="79"/>
      <c r="D411" s="45"/>
      <c r="E411" s="187"/>
      <c r="F411" s="45"/>
      <c r="G411" s="68" t="s">
        <v>551</v>
      </c>
      <c r="H411" s="248">
        <f>SUM(H381:H410)</f>
        <v>215816.24000000002</v>
      </c>
      <c r="I411" s="248">
        <f>SUM(I381:I410)</f>
        <v>4599.2249999999995</v>
      </c>
      <c r="J411" s="249"/>
      <c r="K411" s="250">
        <f>SUM(K381:K410)</f>
        <v>38420.201400000005</v>
      </c>
      <c r="L411" s="250">
        <f>SUM(L381:L410)</f>
        <v>177396.0386</v>
      </c>
      <c r="M411" s="45"/>
      <c r="N411" s="21"/>
    </row>
    <row r="412" spans="1:16" ht="15" x14ac:dyDescent="0.25">
      <c r="A412" s="221"/>
      <c r="E412" s="189"/>
      <c r="J412" s="212"/>
    </row>
    <row r="413" spans="1:16" ht="15.75" x14ac:dyDescent="0.25">
      <c r="A413" s="221"/>
      <c r="B413" s="15" t="s">
        <v>671</v>
      </c>
      <c r="J413" s="212"/>
    </row>
    <row r="414" spans="1:16" ht="15.75" x14ac:dyDescent="0.25">
      <c r="A414" s="221"/>
      <c r="B414" s="39" t="s">
        <v>617</v>
      </c>
      <c r="J414" s="211"/>
    </row>
    <row r="415" spans="1:16" s="57" customFormat="1" ht="20.100000000000001" customHeight="1" x14ac:dyDescent="0.2">
      <c r="A415" s="2"/>
      <c r="B415" s="19" t="s">
        <v>0</v>
      </c>
      <c r="C415" s="119" t="s">
        <v>1</v>
      </c>
      <c r="D415" s="90" t="s">
        <v>632</v>
      </c>
      <c r="E415" s="191" t="s">
        <v>104</v>
      </c>
      <c r="F415" s="95" t="s">
        <v>103</v>
      </c>
      <c r="G415" s="92" t="s">
        <v>64</v>
      </c>
      <c r="H415" s="132" t="s">
        <v>6</v>
      </c>
      <c r="I415" s="173" t="s">
        <v>516</v>
      </c>
      <c r="J415" s="197" t="s">
        <v>629</v>
      </c>
      <c r="K415" s="156" t="s">
        <v>633</v>
      </c>
      <c r="L415" s="177" t="s">
        <v>3</v>
      </c>
      <c r="M415" s="135" t="s">
        <v>4</v>
      </c>
      <c r="N415" s="91" t="s">
        <v>506</v>
      </c>
    </row>
    <row r="416" spans="1:16" s="22" customFormat="1" ht="15" x14ac:dyDescent="0.25">
      <c r="A416" s="2" t="s">
        <v>606</v>
      </c>
      <c r="B416" s="1" t="s">
        <v>607</v>
      </c>
      <c r="C416" s="41">
        <v>3</v>
      </c>
      <c r="D416" s="2"/>
      <c r="E416" s="187">
        <v>0.1</v>
      </c>
      <c r="F416" s="3">
        <v>2022</v>
      </c>
      <c r="G416" s="4" t="s">
        <v>681</v>
      </c>
      <c r="H416" s="5">
        <v>19000</v>
      </c>
      <c r="I416" s="5"/>
      <c r="J416" s="200">
        <f t="shared" ref="J416:J417" si="54">PRODUCT(H416,E416)</f>
        <v>1900</v>
      </c>
      <c r="K416" s="151">
        <f t="shared" ref="K416:K417" si="55">PRODUCT(J416,N416)</f>
        <v>3800</v>
      </c>
      <c r="L416" s="155">
        <f>SUM(H416,-K416)</f>
        <v>15200</v>
      </c>
      <c r="M416" s="3" t="s">
        <v>5</v>
      </c>
      <c r="N416" s="143">
        <v>2</v>
      </c>
    </row>
    <row r="417" spans="1:14" s="46" customFormat="1" ht="12" x14ac:dyDescent="0.2">
      <c r="A417" s="28" t="s">
        <v>677</v>
      </c>
      <c r="B417" s="1" t="s">
        <v>641</v>
      </c>
      <c r="C417" s="41">
        <v>2</v>
      </c>
      <c r="D417" s="3"/>
      <c r="E417" s="183">
        <v>0.1</v>
      </c>
      <c r="F417" s="3">
        <v>2024</v>
      </c>
      <c r="G417" s="4" t="s">
        <v>678</v>
      </c>
      <c r="H417" s="5">
        <v>906.28</v>
      </c>
      <c r="I417" s="5">
        <v>63.44</v>
      </c>
      <c r="J417" s="199">
        <f t="shared" si="54"/>
        <v>90.628</v>
      </c>
      <c r="K417" s="151">
        <f t="shared" si="55"/>
        <v>90.628</v>
      </c>
      <c r="L417" s="152">
        <f>SUM(H417,-K417)</f>
        <v>815.65199999999993</v>
      </c>
      <c r="M417" s="3" t="s">
        <v>5</v>
      </c>
      <c r="N417" s="3">
        <v>1</v>
      </c>
    </row>
    <row r="418" spans="1:14" s="22" customFormat="1" ht="15" x14ac:dyDescent="0.25">
      <c r="A418" s="2"/>
      <c r="B418" s="1"/>
      <c r="C418" s="41"/>
      <c r="D418" s="2"/>
      <c r="E418" s="79"/>
      <c r="F418" s="3"/>
      <c r="G418" s="68" t="s">
        <v>551</v>
      </c>
      <c r="H418" s="142">
        <f>SUM(H416:H417)</f>
        <v>19906.28</v>
      </c>
      <c r="I418" s="5">
        <f>SUM(I416:I416)</f>
        <v>0</v>
      </c>
      <c r="J418" s="207"/>
      <c r="K418" s="172">
        <f>SUM(K416:K417)</f>
        <v>3890.6280000000002</v>
      </c>
      <c r="L418" s="172">
        <f>SUM(L416:L417)</f>
        <v>16015.652</v>
      </c>
      <c r="M418" s="3"/>
      <c r="N418" s="3"/>
    </row>
    <row r="419" spans="1:14" s="22" customFormat="1" ht="15" x14ac:dyDescent="0.25">
      <c r="A419" s="34"/>
      <c r="B419" s="33"/>
      <c r="C419" s="46"/>
      <c r="D419" s="34"/>
      <c r="E419" s="185"/>
      <c r="F419" s="12"/>
      <c r="G419" s="16"/>
      <c r="H419" s="35"/>
      <c r="I419" s="35"/>
      <c r="J419" s="202"/>
      <c r="K419" s="155"/>
      <c r="L419" s="155"/>
      <c r="M419" s="12"/>
      <c r="N419" s="12"/>
    </row>
    <row r="420" spans="1:14" s="22" customFormat="1" ht="15" x14ac:dyDescent="0.25">
      <c r="A420" s="34"/>
      <c r="B420" s="33"/>
      <c r="C420" s="46"/>
      <c r="D420" s="34"/>
      <c r="E420" s="185"/>
      <c r="F420" s="12"/>
      <c r="G420" s="16"/>
      <c r="H420" s="35"/>
      <c r="I420" s="35"/>
      <c r="J420" s="203"/>
      <c r="K420" s="155"/>
      <c r="L420" s="155"/>
      <c r="M420" s="12"/>
      <c r="N420" s="12"/>
    </row>
    <row r="421" spans="1:14" s="22" customFormat="1" ht="15" x14ac:dyDescent="0.25">
      <c r="A421" s="34"/>
      <c r="B421" s="33"/>
      <c r="C421" s="46"/>
      <c r="D421" s="34"/>
      <c r="E421" s="185"/>
      <c r="F421" s="12"/>
      <c r="G421" s="16"/>
      <c r="H421" s="35"/>
      <c r="I421" s="35"/>
      <c r="J421" s="203"/>
      <c r="K421" s="155"/>
      <c r="L421" s="155"/>
      <c r="M421" s="12"/>
      <c r="N421" s="12"/>
    </row>
    <row r="422" spans="1:14" s="22" customFormat="1" ht="15" x14ac:dyDescent="0.25">
      <c r="A422" s="34"/>
      <c r="B422" s="33"/>
      <c r="C422" s="46"/>
      <c r="D422" s="34"/>
      <c r="E422" s="185"/>
      <c r="F422" s="12"/>
      <c r="G422" s="16"/>
      <c r="H422" s="35"/>
      <c r="I422" s="35"/>
      <c r="J422" s="203"/>
      <c r="K422" s="155"/>
      <c r="L422" s="155"/>
      <c r="M422" s="12"/>
      <c r="N422" s="12"/>
    </row>
    <row r="423" spans="1:14" s="22" customFormat="1" ht="15" x14ac:dyDescent="0.25">
      <c r="A423" s="34"/>
      <c r="B423" s="33"/>
      <c r="C423" s="46"/>
      <c r="D423" s="34"/>
      <c r="E423" s="185"/>
      <c r="F423" s="12"/>
      <c r="G423" s="16"/>
      <c r="H423" s="35"/>
      <c r="I423" s="35"/>
      <c r="J423" s="210"/>
      <c r="K423" s="155"/>
      <c r="L423" s="155"/>
      <c r="M423" s="12"/>
      <c r="N423" s="12"/>
    </row>
    <row r="424" spans="1:14" s="22" customFormat="1" ht="15" x14ac:dyDescent="0.25">
      <c r="A424" s="34"/>
      <c r="B424" s="33"/>
      <c r="C424" s="46"/>
      <c r="D424" s="34"/>
      <c r="E424" s="185"/>
      <c r="F424" s="12"/>
      <c r="G424" s="16"/>
      <c r="H424" s="35"/>
      <c r="I424" s="35"/>
      <c r="J424" s="203"/>
      <c r="K424" s="155"/>
      <c r="L424" s="155"/>
      <c r="M424" s="12"/>
      <c r="N424" s="12"/>
    </row>
    <row r="425" spans="1:14" x14ac:dyDescent="0.2">
      <c r="B425" s="13"/>
      <c r="D425" s="36"/>
      <c r="F425" s="13"/>
      <c r="G425" s="13"/>
      <c r="H425" s="174"/>
      <c r="I425" s="174"/>
      <c r="K425" s="175"/>
      <c r="M425" s="13"/>
    </row>
    <row r="426" spans="1:14" x14ac:dyDescent="0.2">
      <c r="B426" s="13"/>
      <c r="D426" s="36"/>
      <c r="F426" s="13"/>
      <c r="G426" s="13"/>
      <c r="H426" s="174"/>
      <c r="I426" s="174"/>
      <c r="K426" s="175"/>
      <c r="M426" s="13"/>
    </row>
    <row r="427" spans="1:14" ht="15" x14ac:dyDescent="0.25">
      <c r="A427" s="52"/>
      <c r="B427" s="13"/>
      <c r="D427" s="36"/>
      <c r="F427" s="13"/>
      <c r="G427" s="13"/>
      <c r="H427" s="174"/>
      <c r="I427" s="174"/>
      <c r="K427" s="175"/>
      <c r="M427" s="13"/>
    </row>
    <row r="431" spans="1:14" x14ac:dyDescent="0.2">
      <c r="A431" s="213"/>
    </row>
    <row r="432" spans="1:14" x14ac:dyDescent="0.2">
      <c r="J432" s="208"/>
    </row>
    <row r="433" spans="1:10" x14ac:dyDescent="0.2">
      <c r="J433" s="208"/>
    </row>
    <row r="434" spans="1:10" x14ac:dyDescent="0.2">
      <c r="A434" s="86"/>
      <c r="J434" s="208"/>
    </row>
    <row r="435" spans="1:10" ht="15.75" x14ac:dyDescent="0.25">
      <c r="A435" s="87"/>
    </row>
    <row r="436" spans="1:10" ht="15.75" x14ac:dyDescent="0.25">
      <c r="A436" s="87"/>
    </row>
    <row r="437" spans="1:10" ht="15.75" x14ac:dyDescent="0.25">
      <c r="A437" s="87"/>
    </row>
    <row r="438" spans="1:10" ht="15.75" x14ac:dyDescent="0.25">
      <c r="A438" s="87"/>
    </row>
    <row r="439" spans="1:10" x14ac:dyDescent="0.2">
      <c r="A439" s="214"/>
    </row>
    <row r="440" spans="1:10" x14ac:dyDescent="0.2">
      <c r="A440" s="214"/>
    </row>
    <row r="441" spans="1:10" x14ac:dyDescent="0.2">
      <c r="A441" s="214"/>
    </row>
    <row r="442" spans="1:10" x14ac:dyDescent="0.2">
      <c r="A442" s="85"/>
    </row>
    <row r="443" spans="1:10" x14ac:dyDescent="0.2">
      <c r="A443" s="85"/>
    </row>
    <row r="444" spans="1:10" x14ac:dyDescent="0.2">
      <c r="A444" s="215"/>
    </row>
    <row r="445" spans="1:10" x14ac:dyDescent="0.2">
      <c r="A445" s="83"/>
    </row>
    <row r="446" spans="1:10" ht="15" x14ac:dyDescent="0.2">
      <c r="A446" s="88"/>
    </row>
    <row r="447" spans="1:10" x14ac:dyDescent="0.2">
      <c r="A447" s="85"/>
    </row>
    <row r="448" spans="1:10" ht="15.75" x14ac:dyDescent="0.25">
      <c r="A448" s="87"/>
    </row>
    <row r="449" spans="1:1" ht="15.75" x14ac:dyDescent="0.25">
      <c r="A449" s="87"/>
    </row>
    <row r="450" spans="1:1" ht="15.75" x14ac:dyDescent="0.25">
      <c r="A450" s="87"/>
    </row>
    <row r="475" spans="1:1" x14ac:dyDescent="0.2">
      <c r="A475" s="36"/>
    </row>
    <row r="476" spans="1:1" x14ac:dyDescent="0.2">
      <c r="A476" s="36"/>
    </row>
    <row r="477" spans="1:1" x14ac:dyDescent="0.2">
      <c r="A477" s="36"/>
    </row>
  </sheetData>
  <mergeCells count="71">
    <mergeCell ref="C32:E32"/>
    <mergeCell ref="F32:G32"/>
    <mergeCell ref="H32:I32"/>
    <mergeCell ref="C28:E28"/>
    <mergeCell ref="F28:G28"/>
    <mergeCell ref="H28:I28"/>
    <mergeCell ref="C30:E30"/>
    <mergeCell ref="F30:G30"/>
    <mergeCell ref="H30:I30"/>
    <mergeCell ref="C29:E29"/>
    <mergeCell ref="F29:G29"/>
    <mergeCell ref="H29:I29"/>
    <mergeCell ref="C31:E31"/>
    <mergeCell ref="F31:G31"/>
    <mergeCell ref="H31:I31"/>
    <mergeCell ref="C26:E26"/>
    <mergeCell ref="F26:G26"/>
    <mergeCell ref="H26:I26"/>
    <mergeCell ref="C27:E27"/>
    <mergeCell ref="F27:G27"/>
    <mergeCell ref="H27:I27"/>
    <mergeCell ref="C24:E24"/>
    <mergeCell ref="F24:G24"/>
    <mergeCell ref="H24:I24"/>
    <mergeCell ref="C25:E25"/>
    <mergeCell ref="F25:G25"/>
    <mergeCell ref="H25:I25"/>
    <mergeCell ref="C22:E22"/>
    <mergeCell ref="F22:G22"/>
    <mergeCell ref="H22:I22"/>
    <mergeCell ref="C23:E23"/>
    <mergeCell ref="F23:G23"/>
    <mergeCell ref="H23:I23"/>
    <mergeCell ref="C20:E20"/>
    <mergeCell ref="F20:G20"/>
    <mergeCell ref="H20:I20"/>
    <mergeCell ref="C21:E21"/>
    <mergeCell ref="F21:G21"/>
    <mergeCell ref="H21:I21"/>
    <mergeCell ref="C18:E18"/>
    <mergeCell ref="F18:G18"/>
    <mergeCell ref="H18:I18"/>
    <mergeCell ref="C19:E19"/>
    <mergeCell ref="F19:G19"/>
    <mergeCell ref="H19:I19"/>
    <mergeCell ref="C16:E16"/>
    <mergeCell ref="F16:G16"/>
    <mergeCell ref="H16:I16"/>
    <mergeCell ref="C17:E17"/>
    <mergeCell ref="F17:G17"/>
    <mergeCell ref="H17:I17"/>
    <mergeCell ref="C14:E14"/>
    <mergeCell ref="F14:G14"/>
    <mergeCell ref="H14:I14"/>
    <mergeCell ref="C15:E15"/>
    <mergeCell ref="F15:G15"/>
    <mergeCell ref="H15:I15"/>
    <mergeCell ref="C12:E12"/>
    <mergeCell ref="F12:G12"/>
    <mergeCell ref="H12:I12"/>
    <mergeCell ref="C13:E13"/>
    <mergeCell ref="F13:G13"/>
    <mergeCell ref="H13:I13"/>
    <mergeCell ref="C11:E11"/>
    <mergeCell ref="F11:G11"/>
    <mergeCell ref="H11:I11"/>
    <mergeCell ref="A1:K1"/>
    <mergeCell ref="A3:K3"/>
    <mergeCell ref="A6:K6"/>
    <mergeCell ref="A7:K7"/>
    <mergeCell ref="A8:K8"/>
  </mergeCells>
  <phoneticPr fontId="26" type="noConversion"/>
  <pageMargins left="0.70866141732283472" right="0.70866141732283472" top="0.74803149606299213" bottom="0.74803149606299213" header="0.31496062992125984" footer="0.31496062992125984"/>
  <pageSetup paperSize="8" scale="78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damiani@omceo.lan</cp:lastModifiedBy>
  <cp:lastPrinted>2025-02-27T11:26:26Z</cp:lastPrinted>
  <dcterms:created xsi:type="dcterms:W3CDTF">2018-10-25T09:40:09Z</dcterms:created>
  <dcterms:modified xsi:type="dcterms:W3CDTF">2025-03-05T08:01:07Z</dcterms:modified>
</cp:coreProperties>
</file>